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2" r:id="rId1"/>
  </sheets>
  <calcPr calcId="145621"/>
</workbook>
</file>

<file path=xl/calcChain.xml><?xml version="1.0" encoding="utf-8"?>
<calcChain xmlns="http://schemas.openxmlformats.org/spreadsheetml/2006/main">
  <c r="D59" i="2" l="1"/>
  <c r="D57" i="2" s="1"/>
  <c r="D56" i="2"/>
  <c r="D51" i="2" s="1"/>
  <c r="D55" i="2"/>
  <c r="D52" i="2"/>
  <c r="D50" i="2"/>
  <c r="D45" i="2"/>
  <c r="D42" i="2"/>
  <c r="D41" i="2" s="1"/>
  <c r="D40" i="2" s="1"/>
  <c r="D30" i="2"/>
  <c r="D29" i="2" s="1"/>
  <c r="D28" i="2"/>
  <c r="D27" i="2"/>
  <c r="D33" i="2"/>
  <c r="D32" i="2" s="1"/>
  <c r="D31" i="2"/>
  <c r="D36" i="2"/>
  <c r="D35" i="2"/>
  <c r="D34" i="2"/>
  <c r="D25" i="2"/>
  <c r="D23" i="2"/>
  <c r="D22" i="2" s="1"/>
  <c r="D26" i="2"/>
  <c r="D24" i="2"/>
  <c r="D20" i="2"/>
  <c r="D18" i="2"/>
  <c r="D19" i="2"/>
  <c r="D17" i="2" l="1"/>
  <c r="D16" i="2" s="1"/>
</calcChain>
</file>

<file path=xl/sharedStrings.xml><?xml version="1.0" encoding="utf-8"?>
<sst xmlns="http://schemas.openxmlformats.org/spreadsheetml/2006/main" count="110" uniqueCount="110">
  <si>
    <t/>
  </si>
  <si>
    <t>тыс. рублей</t>
  </si>
  <si>
    <t>Код бюджетной
классификации
Российской Федерации</t>
  </si>
  <si>
    <t>Наименование доходов</t>
  </si>
  <si>
    <t>Сумма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</si>
  <si>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</si>
  <si>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</si>
  <si>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</si>
  <si>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</si>
  <si>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</si>
  <si>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</si>
  <si>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</si>
  <si>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</si>
  <si>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</si>
  <si>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</si>
  <si>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</si>
  <si>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</si>
  <si>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</si>
  <si>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</si>
  <si>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</si>
  <si>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</si>
  <si>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</si>
  <si>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</si>
  <si>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</si>
  <si>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1 05 01000 01 0000 110</t>
  </si>
  <si>
    <t>Налог, взимаемый в связи с применением упрощенной системы налогооблажения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</si>
  <si>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</si>
  <si>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</si>
  <si>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</si>
  <si>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</si>
  <si>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</si>
  <si>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</si>
  <si>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</si>
  <si>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</si>
  <si>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1 11 07000 00 0000 120</t>
  </si>
  <si>
    <t>Платежи от государственных и муниципальных унитарных предприятий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</si>
  <si>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</si>
  <si>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</si>
  <si>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</si>
  <si>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</si>
  <si>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</si>
  <si>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</si>
  <si>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</si>
  <si>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</si>
  <si>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</si>
  <si>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</si>
  <si>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</si>
  <si>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</si>
  <si>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</si>
  <si>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</si>
  <si>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1 16 10000 00 0000 140</t>
  </si>
  <si>
    <t>Платежи в целях возмещения причиненного ущерба (убытков)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</si>
  <si>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</si>
  <si>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</si>
  <si>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</si>
  <si>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</si>
  <si>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</si>
  <si>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</si>
  <si>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</si>
  <si>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</si>
  <si>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</si>
  <si>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</si>
  <si>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</si>
  <si>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2 02 25497 05 0000 150</t>
  </si>
  <si>
    <t>2 02 25519 05 0000 150</t>
  </si>
  <si>
    <t>2 02 20041 05 0000 150</t>
  </si>
  <si>
    <t>2 02 29999 05 0000 150</t>
  </si>
  <si>
    <t>2 02 30000 00 0000 150</t>
  </si>
  <si>
    <t>Субвенции бюджетам бюджетной системы Российской Федерации</t>
  </si>
  <si>
    <t>2 02 35120 05 0000 150</t>
  </si>
  <si>
    <t>2 02 35930 05 0000 150</t>
  </si>
  <si>
    <t>2 02 36900 05 0000 150</t>
  </si>
  <si>
    <t>Единая субвенция бюджетам муниципальных районов из бюджета субъекта Российской Федерации</t>
  </si>
  <si>
    <t>2 02 35469 05 0000 150</t>
  </si>
  <si>
    <t>Субвенции на осуществление отдельных государственных полномочий по подготовке и проведению Всероссийской переписи населения 2020 года</t>
  </si>
  <si>
    <t>2 02 30024 05 0000 150</t>
  </si>
  <si>
    <t>2 02 40000 00 0000 150</t>
  </si>
  <si>
    <t>Иные межбюджетные трансферты</t>
  </si>
  <si>
    <t>2 02 45303 05 0000 150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</si>
  <si>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</si>
  <si>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2 02 40014 05 0000 150</t>
  </si>
  <si>
    <t>2 02 49999 05 0000 150</t>
  </si>
  <si>
    <t>2 07 00000 00 0000 000</t>
  </si>
  <si>
    <t>ПРОЧИЕ БЕЗВОЗМЕЗДНЫЕ ПОСТУПЛЕНИЯ</t>
  </si>
  <si>
    <t>2 07 05000 13 0000 150</t>
  </si>
  <si>
    <t>Прочие безвозмездные поступления в бюджеты городских поселений</t>
  </si>
  <si>
    <t xml:space="preserve">                                                      Приложение №1</t>
  </si>
  <si>
    <t>к  решению Первомайского района</t>
  </si>
  <si>
    <t>Тамбовской области</t>
  </si>
  <si>
    <t>"О  внесении изменений и дополнений в решение</t>
  </si>
  <si>
    <t xml:space="preserve"> Первомайского района Тамбовской области</t>
  </si>
  <si>
    <t xml:space="preserve">от 24 декабря  2020  года № 325     </t>
  </si>
  <si>
    <t>"О бюджете Первомайского района на 2021 год</t>
  </si>
  <si>
    <t>и плановый период 2022 и 2023 годов"</t>
  </si>
  <si>
    <t>Приложение №2 к решению Первомайского района Тамбовской области</t>
  </si>
  <si>
    <t>"О бюджете Первомайского района на 2021 год и на плановый период 2022 и 2023 годов"</t>
  </si>
  <si>
    <t>Доходы бюджета Первомайского района на 2021 год</t>
  </si>
  <si>
    <t xml:space="preserve">Дотации бюджетам муниципальных районов на выравнивание бюджетной обеспеченности 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</si>
  <si>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</si>
  <si>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 xml:space="preserve">Субсидии бюджетам муниципальных районов на реализацию мероприятий по обеспечнию жильем молодых семей </t>
  </si>
  <si>
    <t xml:space="preserve">Субсидии бюджетам муниципальных районов на поддержку отрасли культуры </t>
  </si>
  <si>
    <t xml:space="preserve">Прочие субсидии бюджетам муниципальных районов 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</si>
  <si>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</si>
  <si>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государственную регистрацию актов гражданского состояния</t>
  </si>
  <si>
    <t xml:space="preserve">Межбюджетные трансферты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</si>
  <si>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Прочие межбюджетные трансферты, передаваемые бюджетам муниципальных районов</t>
  </si>
  <si>
    <t xml:space="preserve">Субвенции бюджетам муниципальных районов на выполнение передаваемых полномочий субъектов Российской Федерации  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</si>
  <si>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</si>
  <si>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</si>
  <si>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от 23.12.2021 года   № 487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</si>
</sst>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left" indent="22"/>
    </xf>
    <xf numFmtId="0" fontId="1" fillId="0" borderId="0" xfId="0" applyFont="1" applyFill="1" applyAlignment="1">
      <alignment horizontal="left" indent="31"/>
    </xf>
    <xf numFmtId="165" fontId="1" fillId="0" borderId="0" xfId="0" applyNumberFormat="1" applyFont="1" applyFill="1" applyAlignment="1">
      <alignment horizontal="left" indent="31"/>
    </xf>
    <xf numFmtId="0" fontId="0" fillId="2" borderId="0" xfId="0" applyFont="1" applyFill="1" applyAlignment="1">
      <alignment vertical="top" wrapText="1"/>
    </xf>
    <xf numFmtId="166" fontId="0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indent="22"/>
    </xf>
    <xf numFmtId="0" fontId="1" fillId="0" borderId="0" xfId="0" applyFont="1" applyFill="1" applyAlignment="1">
      <alignment horizontal="left" indent="22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indent="9"/>
    </xf>
    <xf numFmtId="0" fontId="1" fillId="0" borderId="0" xfId="0" applyFont="1" applyFill="1" applyAlignment="1">
      <alignment horizontal="left" indent="4"/>
    </xf>
    <xf numFmtId="0" fontId="3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63"/>
  <sheetViews>
    <sheetView tabSelected="1" view="pageBreakPreview" topLeftCell="A15" zoomScale="60" zoomScaleNormal="100" workbookViewId="0">
      <selection activeCell="E13" sqref="E13"/>
    </sheetView>
  </sheetViews>
  <sheetFormatPr defaultRowHeight="12.75" x14ac:dyDescent="0.2"/>
  <cols>
    <col min="1" max="1" width="28.6640625" customWidth="1"/>
    <col min="2" max="2" width="31.5" customWidth="1"/>
    <col min="3" max="3" width="34.1640625" customWidth="1"/>
    <col min="4" max="4" width="22.1640625" customWidth="1"/>
  </cols>
  <sheetData>
    <row r="1" spans="1:61" ht="15" x14ac:dyDescent="0.25">
      <c r="A1" s="21" t="s">
        <v>86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</row>
    <row r="2" spans="1:61" ht="15" x14ac:dyDescent="0.25">
      <c r="A2" s="1"/>
      <c r="B2" s="21" t="s">
        <v>87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</row>
    <row r="3" spans="1:61" ht="15" x14ac:dyDescent="0.25">
      <c r="A3" s="1"/>
      <c r="B3" s="21" t="s">
        <v>88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</row>
    <row r="4" spans="1:61" ht="15" x14ac:dyDescent="0.25">
      <c r="A4" s="1"/>
      <c r="B4" s="21" t="s">
        <v>89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</row>
    <row r="5" spans="1:61" ht="15" x14ac:dyDescent="0.25">
      <c r="A5" s="1"/>
      <c r="B5" s="22" t="s">
        <v>90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2"/>
    </row>
    <row r="6" spans="1:61" ht="15" x14ac:dyDescent="0.25">
      <c r="A6" s="1"/>
      <c r="B6" s="22" t="s">
        <v>91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</row>
    <row r="7" spans="1:61" ht="15" x14ac:dyDescent="0.25">
      <c r="A7" s="1"/>
      <c r="B7" s="22" t="s">
        <v>92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2"/>
    </row>
    <row r="8" spans="1:61" ht="15" x14ac:dyDescent="0.25">
      <c r="A8" s="1"/>
      <c r="B8" s="22" t="s">
        <v>93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2"/>
    </row>
    <row r="9" spans="1:61" s="4" customFormat="1" ht="15" x14ac:dyDescent="0.25">
      <c r="A9" s="1"/>
      <c r="B9" s="21" t="s">
        <v>109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</row>
    <row r="10" spans="1:61" ht="7.5" customHeight="1" x14ac:dyDescent="0.2">
      <c r="A10" s="23"/>
      <c r="B10" s="23"/>
      <c r="C10" s="23"/>
      <c r="D10" s="23"/>
    </row>
    <row r="11" spans="1:61" ht="15" x14ac:dyDescent="0.25">
      <c r="A11" s="24" t="s">
        <v>94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</row>
    <row r="12" spans="1:61" ht="16.5" customHeight="1" x14ac:dyDescent="0.25">
      <c r="A12" s="25" t="s">
        <v>95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61" ht="25.5" customHeight="1" x14ac:dyDescent="0.2">
      <c r="A13" s="26" t="s">
        <v>96</v>
      </c>
      <c r="B13" s="26"/>
      <c r="C13" s="26"/>
      <c r="D13" s="2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61" ht="15.75" x14ac:dyDescent="0.2">
      <c r="D14" s="6" t="s">
        <v>1</v>
      </c>
    </row>
    <row r="15" spans="1:61" ht="48.95" customHeight="1" x14ac:dyDescent="0.2">
      <c r="A15" s="7" t="s">
        <v>2</v>
      </c>
      <c r="B15" s="16" t="s">
        <v>3</v>
      </c>
      <c r="C15" s="16"/>
      <c r="D15" s="7" t="s">
        <v>4</v>
      </c>
    </row>
    <row r="16" spans="1:61" ht="18" customHeight="1" x14ac:dyDescent="0.2">
      <c r="A16" s="8" t="s">
        <v>5</v>
      </c>
      <c r="B16" s="17" t="s">
        <v>0</v>
      </c>
      <c r="C16" s="17"/>
      <c r="D16" s="11">
        <f>D17+D40</f>
        <v>553023.89999999991</v>
      </c>
    </row>
    <row r="17" spans="1:4" ht="18" customHeight="1" x14ac:dyDescent="0.2">
      <c r="A17" s="9" t="s">
        <v>6</v>
      </c>
      <c r="B17" s="18" t="s">
        <v>7</v>
      </c>
      <c r="C17" s="18"/>
      <c r="D17" s="11">
        <f>D18+D22+D20+D27+D29+D32+D34+D35+D36</f>
        <v>166827</v>
      </c>
    </row>
    <row r="18" spans="1:4" ht="18" customHeight="1" x14ac:dyDescent="0.2">
      <c r="A18" s="9" t="s">
        <v>8</v>
      </c>
      <c r="B18" s="18" t="s">
        <v>9</v>
      </c>
      <c r="C18" s="18"/>
      <c r="D18" s="11">
        <f>143704.5+2117.4</f>
        <v>145821.9</v>
      </c>
    </row>
    <row r="19" spans="1:4" ht="18" customHeight="1" x14ac:dyDescent="0.2">
      <c r="A19" s="9" t="s">
        <v>10</v>
      </c>
      <c r="B19" s="18" t="s">
        <v>11</v>
      </c>
      <c r="C19" s="18"/>
      <c r="D19" s="11">
        <f>143704.5+2117.4</f>
        <v>145821.9</v>
      </c>
    </row>
    <row r="20" spans="1:4" ht="52.15" customHeight="1" x14ac:dyDescent="0.2">
      <c r="A20" s="9" t="s">
        <v>12</v>
      </c>
      <c r="B20" s="18" t="s">
        <v>13</v>
      </c>
      <c r="C20" s="18"/>
      <c r="D20" s="11">
        <f>D21</f>
        <v>4354</v>
      </c>
    </row>
    <row r="21" spans="1:4" ht="35.65" customHeight="1" x14ac:dyDescent="0.2">
      <c r="A21" s="9" t="s">
        <v>14</v>
      </c>
      <c r="B21" s="18" t="s">
        <v>15</v>
      </c>
      <c r="C21" s="18"/>
      <c r="D21" s="11">
        <v>4354</v>
      </c>
    </row>
    <row r="22" spans="1:4" ht="18" customHeight="1" x14ac:dyDescent="0.2">
      <c r="A22" s="9" t="s">
        <v>16</v>
      </c>
      <c r="B22" s="18" t="s">
        <v>17</v>
      </c>
      <c r="C22" s="18"/>
      <c r="D22" s="11">
        <f>D23+D24++D25+D26</f>
        <v>5256</v>
      </c>
    </row>
    <row r="23" spans="1:4" ht="35.65" customHeight="1" x14ac:dyDescent="0.2">
      <c r="A23" s="9" t="s">
        <v>24</v>
      </c>
      <c r="B23" s="18" t="s">
        <v>25</v>
      </c>
      <c r="C23" s="18"/>
      <c r="D23" s="11">
        <f>450+44</f>
        <v>494</v>
      </c>
    </row>
    <row r="24" spans="1:4" ht="35.65" customHeight="1" x14ac:dyDescent="0.2">
      <c r="A24" s="9" t="s">
        <v>18</v>
      </c>
      <c r="B24" s="18" t="s">
        <v>19</v>
      </c>
      <c r="C24" s="18"/>
      <c r="D24" s="11">
        <f>1205+140</f>
        <v>1345</v>
      </c>
    </row>
    <row r="25" spans="1:4" ht="18" customHeight="1" x14ac:dyDescent="0.2">
      <c r="A25" s="9" t="s">
        <v>20</v>
      </c>
      <c r="B25" s="18" t="s">
        <v>21</v>
      </c>
      <c r="C25" s="18"/>
      <c r="D25" s="11">
        <f>364.5+1700</f>
        <v>2064.5</v>
      </c>
    </row>
    <row r="26" spans="1:4" ht="35.65" customHeight="1" x14ac:dyDescent="0.2">
      <c r="A26" s="9" t="s">
        <v>22</v>
      </c>
      <c r="B26" s="18" t="s">
        <v>23</v>
      </c>
      <c r="C26" s="18"/>
      <c r="D26" s="11">
        <f>302.5+1050</f>
        <v>1352.5</v>
      </c>
    </row>
    <row r="27" spans="1:4" ht="18" customHeight="1" x14ac:dyDescent="0.2">
      <c r="A27" s="9" t="s">
        <v>26</v>
      </c>
      <c r="B27" s="18" t="s">
        <v>27</v>
      </c>
      <c r="C27" s="18"/>
      <c r="D27" s="11">
        <f>D28</f>
        <v>1860.6999999999998</v>
      </c>
    </row>
    <row r="28" spans="1:4" ht="35.65" customHeight="1" x14ac:dyDescent="0.2">
      <c r="A28" s="9" t="s">
        <v>28</v>
      </c>
      <c r="B28" s="18" t="s">
        <v>29</v>
      </c>
      <c r="C28" s="18"/>
      <c r="D28" s="11">
        <f>2160.7-300</f>
        <v>1860.6999999999998</v>
      </c>
    </row>
    <row r="29" spans="1:4" ht="52.15" customHeight="1" x14ac:dyDescent="0.2">
      <c r="A29" s="9" t="s">
        <v>30</v>
      </c>
      <c r="B29" s="18" t="s">
        <v>31</v>
      </c>
      <c r="C29" s="18"/>
      <c r="D29" s="11">
        <f>D30+D31</f>
        <v>3444.8</v>
      </c>
    </row>
    <row r="30" spans="1:4" ht="97.5" customHeight="1" x14ac:dyDescent="0.2">
      <c r="A30" s="9" t="s">
        <v>32</v>
      </c>
      <c r="B30" s="18" t="s">
        <v>33</v>
      </c>
      <c r="C30" s="18"/>
      <c r="D30" s="11">
        <f>3696-260.1</f>
        <v>3435.9</v>
      </c>
    </row>
    <row r="31" spans="1:4" ht="35.65" customHeight="1" x14ac:dyDescent="0.2">
      <c r="A31" s="9" t="s">
        <v>34</v>
      </c>
      <c r="B31" s="18" t="s">
        <v>35</v>
      </c>
      <c r="C31" s="18"/>
      <c r="D31" s="11">
        <f>10.4-1.5</f>
        <v>8.9</v>
      </c>
    </row>
    <row r="32" spans="1:4" ht="35.65" customHeight="1" x14ac:dyDescent="0.2">
      <c r="A32" s="9" t="s">
        <v>36</v>
      </c>
      <c r="B32" s="18" t="s">
        <v>37</v>
      </c>
      <c r="C32" s="18"/>
      <c r="D32" s="11">
        <f>D33</f>
        <v>777</v>
      </c>
    </row>
    <row r="33" spans="1:4" ht="27" customHeight="1" x14ac:dyDescent="0.2">
      <c r="A33" s="9" t="s">
        <v>38</v>
      </c>
      <c r="B33" s="18" t="s">
        <v>39</v>
      </c>
      <c r="C33" s="18"/>
      <c r="D33" s="11">
        <f>904.3-127.3</f>
        <v>777</v>
      </c>
    </row>
    <row r="34" spans="1:4" ht="35.65" customHeight="1" x14ac:dyDescent="0.2">
      <c r="A34" s="9" t="s">
        <v>40</v>
      </c>
      <c r="B34" s="18" t="s">
        <v>41</v>
      </c>
      <c r="C34" s="18"/>
      <c r="D34" s="11">
        <f>9+574.6</f>
        <v>583.6</v>
      </c>
    </row>
    <row r="35" spans="1:4" ht="35.65" customHeight="1" x14ac:dyDescent="0.2">
      <c r="A35" s="9" t="s">
        <v>42</v>
      </c>
      <c r="B35" s="18" t="s">
        <v>43</v>
      </c>
      <c r="C35" s="18"/>
      <c r="D35" s="11">
        <f>260.8+3496</f>
        <v>3756.8</v>
      </c>
    </row>
    <row r="36" spans="1:4" ht="26.25" customHeight="1" x14ac:dyDescent="0.2">
      <c r="A36" s="9" t="s">
        <v>44</v>
      </c>
      <c r="B36" s="18" t="s">
        <v>45</v>
      </c>
      <c r="C36" s="18"/>
      <c r="D36" s="11">
        <f>362.2+610</f>
        <v>972.2</v>
      </c>
    </row>
    <row r="37" spans="1:4" ht="52.15" hidden="1" customHeight="1" x14ac:dyDescent="0.2">
      <c r="A37" s="9" t="s">
        <v>46</v>
      </c>
      <c r="B37" s="18" t="s">
        <v>47</v>
      </c>
      <c r="C37" s="18"/>
      <c r="D37" s="11">
        <v>294.7</v>
      </c>
    </row>
    <row r="38" spans="1:4" ht="131.25" hidden="1" customHeight="1" x14ac:dyDescent="0.2">
      <c r="A38" s="9" t="s">
        <v>48</v>
      </c>
      <c r="B38" s="18" t="s">
        <v>49</v>
      </c>
      <c r="C38" s="18"/>
      <c r="D38" s="11">
        <v>15</v>
      </c>
    </row>
    <row r="39" spans="1:4" ht="35.65" hidden="1" customHeight="1" x14ac:dyDescent="0.2">
      <c r="A39" s="9" t="s">
        <v>50</v>
      </c>
      <c r="B39" s="18" t="s">
        <v>51</v>
      </c>
      <c r="C39" s="18"/>
      <c r="D39" s="11">
        <v>52.5</v>
      </c>
    </row>
    <row r="40" spans="1:4" ht="18" customHeight="1" x14ac:dyDescent="0.2">
      <c r="A40" s="9" t="s">
        <v>52</v>
      </c>
      <c r="B40" s="18" t="s">
        <v>53</v>
      </c>
      <c r="C40" s="18"/>
      <c r="D40" s="11">
        <f>D41+D61</f>
        <v>386196.89999999997</v>
      </c>
    </row>
    <row r="41" spans="1:4" ht="52.15" customHeight="1" x14ac:dyDescent="0.2">
      <c r="A41" s="10" t="s">
        <v>54</v>
      </c>
      <c r="B41" s="19" t="s">
        <v>55</v>
      </c>
      <c r="C41" s="19"/>
      <c r="D41" s="12">
        <f>D42+D45+D51+D57</f>
        <v>385566.8</v>
      </c>
    </row>
    <row r="42" spans="1:4" ht="35.65" customHeight="1" x14ac:dyDescent="0.2">
      <c r="A42" s="10" t="s">
        <v>56</v>
      </c>
      <c r="B42" s="19" t="s">
        <v>57</v>
      </c>
      <c r="C42" s="19"/>
      <c r="D42" s="12">
        <f>D43+D44</f>
        <v>40209</v>
      </c>
    </row>
    <row r="43" spans="1:4" ht="39" customHeight="1" x14ac:dyDescent="0.2">
      <c r="A43" s="10" t="s">
        <v>58</v>
      </c>
      <c r="B43" s="19" t="s">
        <v>97</v>
      </c>
      <c r="C43" s="19"/>
      <c r="D43" s="12">
        <v>39609</v>
      </c>
    </row>
    <row r="44" spans="1:4" ht="47.25" customHeight="1" x14ac:dyDescent="0.2">
      <c r="A44" s="10" t="s">
        <v>107</v>
      </c>
      <c r="B44" s="14" t="s">
        <v>108</v>
      </c>
      <c r="C44" s="15"/>
      <c r="D44" s="12">
        <v>600</v>
      </c>
    </row>
    <row r="45" spans="1:4" ht="35.65" customHeight="1" x14ac:dyDescent="0.2">
      <c r="A45" s="10" t="s">
        <v>59</v>
      </c>
      <c r="B45" s="19" t="s">
        <v>60</v>
      </c>
      <c r="C45" s="19"/>
      <c r="D45" s="12">
        <f>D46+D47+D48+D49+D50</f>
        <v>53824.3</v>
      </c>
    </row>
    <row r="46" spans="1:4" ht="80.25" customHeight="1" x14ac:dyDescent="0.2">
      <c r="A46" s="10" t="s">
        <v>65</v>
      </c>
      <c r="B46" s="19" t="s">
        <v>98</v>
      </c>
      <c r="C46" s="19"/>
      <c r="D46" s="12">
        <v>17410.099999999999</v>
      </c>
    </row>
    <row r="47" spans="1:4" ht="67.900000000000006" customHeight="1" x14ac:dyDescent="0.2">
      <c r="A47" s="10" t="s">
        <v>61</v>
      </c>
      <c r="B47" s="19" t="s">
        <v>62</v>
      </c>
      <c r="C47" s="19"/>
      <c r="D47" s="12">
        <v>10121.4</v>
      </c>
    </row>
    <row r="48" spans="1:4" ht="52.15" customHeight="1" x14ac:dyDescent="0.2">
      <c r="A48" s="10" t="s">
        <v>63</v>
      </c>
      <c r="B48" s="19" t="s">
        <v>99</v>
      </c>
      <c r="C48" s="19"/>
      <c r="D48" s="12">
        <v>6355.4</v>
      </c>
    </row>
    <row r="49" spans="1:4" ht="35.65" customHeight="1" x14ac:dyDescent="0.2">
      <c r="A49" s="10" t="s">
        <v>64</v>
      </c>
      <c r="B49" s="19" t="s">
        <v>100</v>
      </c>
      <c r="C49" s="19"/>
      <c r="D49" s="12">
        <v>285.3</v>
      </c>
    </row>
    <row r="50" spans="1:4" ht="26.25" customHeight="1" x14ac:dyDescent="0.2">
      <c r="A50" s="10" t="s">
        <v>66</v>
      </c>
      <c r="B50" s="19" t="s">
        <v>101</v>
      </c>
      <c r="C50" s="19"/>
      <c r="D50" s="12">
        <f>19691.4-39.3</f>
        <v>19652.100000000002</v>
      </c>
    </row>
    <row r="51" spans="1:4" ht="35.65" customHeight="1" x14ac:dyDescent="0.2">
      <c r="A51" s="10" t="s">
        <v>67</v>
      </c>
      <c r="B51" s="19" t="s">
        <v>68</v>
      </c>
      <c r="C51" s="19"/>
      <c r="D51" s="12">
        <f>D52+D53+D54+D55+D56</f>
        <v>268497.7</v>
      </c>
    </row>
    <row r="52" spans="1:4" ht="52.15" customHeight="1" x14ac:dyDescent="0.2">
      <c r="A52" s="10" t="s">
        <v>75</v>
      </c>
      <c r="B52" s="19" t="s">
        <v>106</v>
      </c>
      <c r="C52" s="19"/>
      <c r="D52" s="12">
        <f>256075.3+5136.1</f>
        <v>261211.4</v>
      </c>
    </row>
    <row r="53" spans="1:4" ht="65.25" customHeight="1" x14ac:dyDescent="0.2">
      <c r="A53" s="10" t="s">
        <v>69</v>
      </c>
      <c r="B53" s="20" t="s">
        <v>102</v>
      </c>
      <c r="C53" s="20"/>
      <c r="D53" s="12">
        <v>6.4</v>
      </c>
    </row>
    <row r="54" spans="1:4" ht="67.900000000000006" customHeight="1" x14ac:dyDescent="0.2">
      <c r="A54" s="10" t="s">
        <v>73</v>
      </c>
      <c r="B54" s="20" t="s">
        <v>74</v>
      </c>
      <c r="C54" s="20"/>
      <c r="D54" s="12">
        <v>400</v>
      </c>
    </row>
    <row r="55" spans="1:4" ht="52.15" customHeight="1" x14ac:dyDescent="0.2">
      <c r="A55" s="10" t="s">
        <v>70</v>
      </c>
      <c r="B55" s="20" t="s">
        <v>103</v>
      </c>
      <c r="C55" s="20"/>
      <c r="D55" s="12">
        <f>1077.5</f>
        <v>1077.5</v>
      </c>
    </row>
    <row r="56" spans="1:4" ht="35.65" customHeight="1" x14ac:dyDescent="0.2">
      <c r="A56" s="10" t="s">
        <v>71</v>
      </c>
      <c r="B56" s="20" t="s">
        <v>72</v>
      </c>
      <c r="C56" s="20"/>
      <c r="D56" s="12">
        <f>5762.4+40</f>
        <v>5802.4</v>
      </c>
    </row>
    <row r="57" spans="1:4" ht="18" customHeight="1" x14ac:dyDescent="0.2">
      <c r="A57" s="10" t="s">
        <v>76</v>
      </c>
      <c r="B57" s="19" t="s">
        <v>77</v>
      </c>
      <c r="C57" s="19"/>
      <c r="D57" s="12">
        <f>D58+D59+D60</f>
        <v>23035.8</v>
      </c>
    </row>
    <row r="58" spans="1:4" ht="64.5" customHeight="1" x14ac:dyDescent="0.2">
      <c r="A58" s="10" t="s">
        <v>80</v>
      </c>
      <c r="B58" s="19" t="s">
        <v>104</v>
      </c>
      <c r="C58" s="19"/>
      <c r="D58" s="12">
        <v>7333.2</v>
      </c>
    </row>
    <row r="59" spans="1:4" ht="67.900000000000006" customHeight="1" x14ac:dyDescent="0.2">
      <c r="A59" s="10" t="s">
        <v>78</v>
      </c>
      <c r="B59" s="19" t="s">
        <v>79</v>
      </c>
      <c r="C59" s="19"/>
      <c r="D59" s="12">
        <f>14061.6-500</f>
        <v>13561.6</v>
      </c>
    </row>
    <row r="60" spans="1:4" ht="36" customHeight="1" x14ac:dyDescent="0.2">
      <c r="A60" s="10" t="s">
        <v>81</v>
      </c>
      <c r="B60" s="19" t="s">
        <v>105</v>
      </c>
      <c r="C60" s="19"/>
      <c r="D60" s="12">
        <v>2141</v>
      </c>
    </row>
    <row r="61" spans="1:4" ht="18" customHeight="1" x14ac:dyDescent="0.2">
      <c r="A61" s="10" t="s">
        <v>82</v>
      </c>
      <c r="B61" s="19" t="s">
        <v>83</v>
      </c>
      <c r="C61" s="19"/>
      <c r="D61" s="12">
        <v>630.1</v>
      </c>
    </row>
    <row r="62" spans="1:4" ht="35.65" customHeight="1" x14ac:dyDescent="0.2">
      <c r="A62" s="10" t="s">
        <v>84</v>
      </c>
      <c r="B62" s="19" t="s">
        <v>85</v>
      </c>
      <c r="C62" s="19"/>
      <c r="D62" s="12">
        <v>630.1</v>
      </c>
    </row>
    <row r="63" spans="1:4" x14ac:dyDescent="0.2">
      <c r="D63" s="13"/>
    </row>
  </sheetData>
  <mergeCells count="61">
    <mergeCell ref="A13:D13"/>
    <mergeCell ref="B23:C23"/>
    <mergeCell ref="B46:C46"/>
    <mergeCell ref="B54:C54"/>
    <mergeCell ref="B52:C52"/>
    <mergeCell ref="B43:C43"/>
    <mergeCell ref="B45:C45"/>
    <mergeCell ref="B47:C47"/>
    <mergeCell ref="B48:C48"/>
    <mergeCell ref="B49:C49"/>
    <mergeCell ref="B38:C38"/>
    <mergeCell ref="B39:C39"/>
    <mergeCell ref="B40:C40"/>
    <mergeCell ref="B41:C41"/>
    <mergeCell ref="B42:C42"/>
    <mergeCell ref="B60:C60"/>
    <mergeCell ref="B61:C61"/>
    <mergeCell ref="B62:C62"/>
    <mergeCell ref="A1:BI1"/>
    <mergeCell ref="B2:BI2"/>
    <mergeCell ref="B3:BI3"/>
    <mergeCell ref="B4:BI4"/>
    <mergeCell ref="B5:T5"/>
    <mergeCell ref="B6:BI6"/>
    <mergeCell ref="B7:T7"/>
    <mergeCell ref="B8:T8"/>
    <mergeCell ref="B9:BI9"/>
    <mergeCell ref="A10:D10"/>
    <mergeCell ref="A11:AD11"/>
    <mergeCell ref="A12:AD12"/>
    <mergeCell ref="B56:C56"/>
    <mergeCell ref="B57:C57"/>
    <mergeCell ref="B59:C59"/>
    <mergeCell ref="B58:C58"/>
    <mergeCell ref="B50:C50"/>
    <mergeCell ref="B51:C51"/>
    <mergeCell ref="B53:C53"/>
    <mergeCell ref="B55:C55"/>
    <mergeCell ref="B36:C36"/>
    <mergeCell ref="B37:C37"/>
    <mergeCell ref="B30:C30"/>
    <mergeCell ref="B31:C31"/>
    <mergeCell ref="B32:C32"/>
    <mergeCell ref="B33:C33"/>
    <mergeCell ref="B34:C34"/>
    <mergeCell ref="B44:C44"/>
    <mergeCell ref="B15:C15"/>
    <mergeCell ref="B16:C16"/>
    <mergeCell ref="B17:C17"/>
    <mergeCell ref="B18:C18"/>
    <mergeCell ref="B19:C19"/>
    <mergeCell ref="B26:C26"/>
    <mergeCell ref="B27:C27"/>
    <mergeCell ref="B28:C28"/>
    <mergeCell ref="B29:C29"/>
    <mergeCell ref="B20:C20"/>
    <mergeCell ref="B21:C21"/>
    <mergeCell ref="B22:C22"/>
    <mergeCell ref="B24:C24"/>
    <mergeCell ref="B25:C25"/>
    <mergeCell ref="B35:C35"/>
  </mergeCells>
  <pageMargins left="0.39370080000000002" right="0.39370080000000002" top="0.70748029999999995" bottom="0.39370080000000002" header="0.3" footer="0.3"/>
  <pageSetup paperSize="9" scale="91" orientation="portrait" r:id="rId1"/>
  <headerFooter>
    <oddHeader>&amp;C&amp;P</oddHead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2021-12-27T05:44:30Z</dcterms:modified>
</cp:coreProperties>
</file>