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2" sheetId="2" r:id="rId1"/>
  </sheets>
  <calcPr calcId="144525"/>
</workbook>
</file>

<file path=xl/calcChain.xml><?xml version="1.0" encoding="utf-8"?>
<calcChain xmlns="http://schemas.openxmlformats.org/spreadsheetml/2006/main">
  <c r="E44" i="2" l="1"/>
  <c r="E48" i="2"/>
  <c r="E63" i="2" l="1"/>
  <c r="E62" i="2" s="1"/>
  <c r="E20" i="2"/>
  <c r="E52" i="2"/>
  <c r="E51" i="2" s="1"/>
  <c r="D48" i="2"/>
  <c r="E47" i="2" s="1"/>
  <c r="E45" i="2"/>
  <c r="E57" i="2"/>
  <c r="E26" i="2"/>
  <c r="E21" i="2"/>
  <c r="E19" i="2"/>
  <c r="E25" i="2"/>
  <c r="E22" i="2" s="1"/>
  <c r="E37" i="2"/>
  <c r="E36" i="2" s="1"/>
  <c r="E30" i="2"/>
  <c r="E29" i="2" s="1"/>
  <c r="E53" i="2" l="1"/>
  <c r="E54" i="2"/>
  <c r="E58" i="2"/>
  <c r="E17" i="2"/>
  <c r="E18" i="2"/>
  <c r="E40" i="2" l="1"/>
  <c r="E16" i="2" l="1"/>
  <c r="E39" i="2"/>
</calcChain>
</file>

<file path=xl/sharedStrings.xml><?xml version="1.0" encoding="utf-8"?>
<sst xmlns="http://schemas.openxmlformats.org/spreadsheetml/2006/main" count="114" uniqueCount="109">
  <si>
    <t/>
  </si>
  <si>
    <t>Код бюджетной
классификации
Российской Федерации</t>
  </si>
  <si>
    <t>Наименование доходов</t>
  </si>
  <si>
    <t>Сумма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</si>
  <si>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</si>
  <si>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</si>
  <si>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</si>
  <si>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</si>
  <si>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</si>
  <si>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</si>
  <si>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</si>
  <si>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</si>
  <si>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</si>
  <si>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</si>
  <si>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</si>
  <si>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</si>
  <si>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</si>
  <si>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</si>
  <si>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</si>
  <si>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</si>
  <si>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</si>
  <si>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</si>
  <si>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</si>
  <si>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</si>
  <si>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</si>
  <si>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</si>
  <si>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</si>
  <si>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</si>
  <si>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</si>
  <si>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</si>
  <si>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</si>
  <si>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</si>
  <si>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</si>
  <si>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</si>
  <si>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ПРИ ПОЛЬЗОВАНИИ ПРИРОДНЫМИ РЕСУРСАМИ</t>
  </si>
  <si>
    <t>1 12 01000 01 0000 120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</si>
  <si>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</si>
  <si>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</si>
  <si>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</si>
  <si>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</si>
  <si>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</si>
  <si>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</si>
  <si>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</si>
  <si>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</si>
  <si>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1 16 00000 00 0000 000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</si>
  <si>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</si>
  <si>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</si>
  <si>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</si>
  <si>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</si>
  <si>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</si>
  <si>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</si>
  <si>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2 02 15001 05 0000 150</t>
  </si>
  <si>
    <t>2 02 20000 00 0000 150</t>
  </si>
  <si>
    <t>Субсидии бюджетам бюджетной системы Российской Федерации (межбюджетные субсидии)</t>
  </si>
  <si>
    <t>2 02 25497 05 0000 150</t>
  </si>
  <si>
    <t>2 02 20041 05 0000 150</t>
  </si>
  <si>
    <t>2 02 29999 05 0000 150</t>
  </si>
  <si>
    <t>2 02 30000 00 0000 150</t>
  </si>
  <si>
    <t>Субвенции бюджетам бюджетной системы Российской Федерации</t>
  </si>
  <si>
    <t>2 02 35120 05 0000 150</t>
  </si>
  <si>
    <t>2 02 35930 05 0000 150</t>
  </si>
  <si>
    <t>2 02 30024 05 0000 150</t>
  </si>
  <si>
    <t>2 02 40000 00 0000 150</t>
  </si>
  <si>
    <t>Иные межбюджетные трансферты</t>
  </si>
  <si>
    <t>2 02 40014 05 0000 150</t>
  </si>
  <si>
    <t>2 02 49999 05 0000 150</t>
  </si>
  <si>
    <t xml:space="preserve">Акцизы по подакцизным товарам (продукции), производимым на территории Российской Федерации </t>
  </si>
  <si>
    <t xml:space="preserve">Единый сельскохозяйственный налог </t>
  </si>
  <si>
    <t xml:space="preserve">Плата за негативное воздействие на окружающую среду </t>
  </si>
  <si>
    <t xml:space="preserve">Дотации бюджетам муниципальных районов на выравнивание бюджетной обеспеченности </t>
  </si>
  <si>
    <t xml:space="preserve">Субсидии бюджетам муниципальных районов на реализацию мероприятий по обеспечнию жильем молодых семей </t>
  </si>
  <si>
    <t xml:space="preserve"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</si>
  <si>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 xml:space="preserve">Прочие субсидии бюджетам муниципальных районов </t>
  </si>
  <si>
    <t xml:space="preserve">Субвенции бюджетам муниципальных районов на государственную регистрацию актов гражданского состояния 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</si>
  <si>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</si>
  <si>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Межбюджетные трансферты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 </t>
  </si>
  <si>
    <t xml:space="preserve">Прочие межбюджетные трансферты, передаваемые бюджетам муниципальных районов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</si>
  <si>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</si>
  <si>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ШТРАФЫ, САНКЦИИ, ВОЗМЕЩЕНИЕ УЩЕРБА 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</si>
  <si>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</si>
  <si>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</si>
  <si>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</si>
  <si>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</si>
  <si>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 xml:space="preserve"> </t>
  </si>
  <si>
    <t xml:space="preserve">от 18 декабря  2018  года № 47        </t>
  </si>
  <si>
    <t>"О бюджете Первомайского района на 2019 год</t>
  </si>
  <si>
    <t>и плановый период 2020 и 2021 годов"</t>
  </si>
  <si>
    <t>"О бюджете Первомайского района на 2019 год и на плановый период 2020 и 2021 годов"</t>
  </si>
  <si>
    <t>тыс. рублей</t>
  </si>
  <si>
    <t>Доходы бюджета Первомайского района на 2019 год</t>
  </si>
  <si>
    <t xml:space="preserve">                                                                           Приложение №1</t>
  </si>
  <si>
    <t>Приложение №2 к решению Первомайского района Тамбовской области</t>
  </si>
  <si>
    <t>2 02 25097 05 0000 150</t>
  </si>
  <si>
    <t>2 02 25097 00 0000 150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</si>
  <si>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</si>
  <si>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</si>
  <si>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2 02 25497 00 0000 150</t>
  </si>
  <si>
    <t xml:space="preserve">Субсидии бюджетам  на реализацию мероприятий по обеспечнию жильем молодых семей </t>
  </si>
  <si>
    <t>2 02 20041 00 0000 150</t>
  </si>
  <si>
    <t>Субсидии бюджетам 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</si>
  <si>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2 02 25519 00 0000 150 </t>
  </si>
  <si>
    <t xml:space="preserve">2 02 25519 05 0000 150 </t>
  </si>
  <si>
    <t>Субсидии на поддержку отрасли культуры</t>
  </si>
  <si>
    <t>Субсидии бюджетам муниципальных районов на поддержку отрасли культуры</t>
  </si>
  <si>
    <t>2 07 00000 00 0000 000</t>
  </si>
  <si>
    <t>ПРОЧИЕ БЕЗВОЗМЕЗДНЫЕ ПОСТУПЛЕНИЯ</t>
  </si>
  <si>
    <t>Прочие безвозмездные поступления в бюджеты муниципальных районов</t>
  </si>
  <si>
    <t>2 07 05030 05 0000 150</t>
  </si>
  <si>
    <t>от  16 апреля 2019  года  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</si>
</sst>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#,##0.00_р_.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43">
    <xf numFmtId="0" fontId="0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5" fillId="2" borderId="0" xfId="0" applyFont="1" applyFill="1" applyBorder="1" applyAlignment="1"/>
    <xf numFmtId="0" fontId="6" fillId="0" borderId="0" xfId="0" applyFont="1" applyAlignment="1"/>
    <xf numFmtId="44" fontId="0" fillId="0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left" indent="10"/>
    </xf>
    <xf numFmtId="0" fontId="5" fillId="0" borderId="0" xfId="0" applyFont="1" applyFill="1" applyAlignment="1">
      <alignment horizontal="left" indent="19"/>
    </xf>
    <xf numFmtId="165" fontId="5" fillId="0" borderId="0" xfId="0" applyNumberFormat="1" applyFont="1" applyFill="1" applyAlignment="1">
      <alignment horizontal="left" indent="19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3" borderId="0" xfId="0" applyFont="1" applyFill="1" applyBorder="1" applyAlignment="1"/>
    <xf numFmtId="0" fontId="0" fillId="3" borderId="0" xfId="0" applyFont="1" applyFill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indent="4"/>
    </xf>
    <xf numFmtId="0" fontId="7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left" indent="10"/>
    </xf>
    <xf numFmtId="0" fontId="5" fillId="0" borderId="0" xfId="0" applyFont="1" applyFill="1" applyAlignment="1">
      <alignment horizontal="left" indent="9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indent="10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4"/>
  <sheetViews>
    <sheetView tabSelected="1" zoomScaleNormal="100" workbookViewId="0">
      <selection activeCell="B9" sqref="B9:BJ9"/>
    </sheetView>
  </sheetViews>
  <sheetFormatPr defaultRowHeight="12.75" x14ac:dyDescent="0.2"/>
  <cols>
    <col min="1" max="1" width="35.1640625" customWidth="1"/>
    <col min="2" max="2" width="31.5" customWidth="1"/>
    <col min="3" max="3" width="33.6640625" customWidth="1"/>
    <col min="4" max="4" width="18.1640625" style="23" hidden="1" customWidth="1"/>
    <col min="5" max="5" width="16.5" customWidth="1"/>
  </cols>
  <sheetData>
    <row r="1" spans="1:67" s="17" customFormat="1" ht="15" x14ac:dyDescent="0.25">
      <c r="A1" s="39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</row>
    <row r="2" spans="1:67" s="17" customFormat="1" ht="15" x14ac:dyDescent="0.25">
      <c r="B2" s="39" t="s">
        <v>79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7" s="17" customFormat="1" ht="15" x14ac:dyDescent="0.25">
      <c r="B3" s="39" t="s">
        <v>80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7" s="17" customFormat="1" ht="15" x14ac:dyDescent="0.25">
      <c r="B4" s="39" t="s">
        <v>81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</row>
    <row r="5" spans="1:67" s="17" customFormat="1" ht="15" x14ac:dyDescent="0.25">
      <c r="B5" s="34" t="s">
        <v>82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8"/>
      <c r="BO5" s="17" t="s">
        <v>83</v>
      </c>
    </row>
    <row r="6" spans="1:67" s="17" customFormat="1" ht="15" x14ac:dyDescent="0.25">
      <c r="B6" s="34" t="s">
        <v>84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</row>
    <row r="7" spans="1:67" s="17" customFormat="1" ht="15" x14ac:dyDescent="0.25">
      <c r="B7" s="34" t="s">
        <v>85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8"/>
    </row>
    <row r="8" spans="1:67" s="17" customFormat="1" ht="15" x14ac:dyDescent="0.25">
      <c r="B8" s="34" t="s">
        <v>86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8"/>
    </row>
    <row r="9" spans="1:67" s="17" customFormat="1" ht="15" x14ac:dyDescent="0.25">
      <c r="B9" s="34" t="s">
        <v>108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</row>
    <row r="10" spans="1:67" s="15" customFormat="1" ht="15" x14ac:dyDescent="0.25">
      <c r="A10" s="10"/>
      <c r="B10" s="11"/>
      <c r="C10" s="12"/>
      <c r="D10" s="22"/>
      <c r="E10" s="12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4"/>
      <c r="S10" s="14"/>
      <c r="T10" s="14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</row>
    <row r="11" spans="1:67" s="15" customFormat="1" ht="15" x14ac:dyDescent="0.25">
      <c r="A11" s="35" t="s">
        <v>91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12"/>
      <c r="AG11" s="12"/>
      <c r="AH11" s="12"/>
    </row>
    <row r="12" spans="1:67" s="15" customFormat="1" ht="15" x14ac:dyDescent="0.25">
      <c r="A12" s="32" t="s">
        <v>87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12"/>
      <c r="AG12" s="12"/>
      <c r="AH12" s="12"/>
    </row>
    <row r="13" spans="1:67" s="16" customFormat="1" ht="20.25" customHeight="1" x14ac:dyDescent="0.2">
      <c r="A13" s="33" t="s">
        <v>89</v>
      </c>
      <c r="B13" s="33"/>
      <c r="C13" s="33"/>
      <c r="D13" s="33"/>
      <c r="E13" s="33"/>
    </row>
    <row r="14" spans="1:67" x14ac:dyDescent="0.2">
      <c r="A14" t="s">
        <v>0</v>
      </c>
      <c r="E14" t="s">
        <v>88</v>
      </c>
    </row>
    <row r="15" spans="1:67" ht="48.95" customHeight="1" x14ac:dyDescent="0.2">
      <c r="A15" s="2" t="s">
        <v>1</v>
      </c>
      <c r="B15" s="36" t="s">
        <v>2</v>
      </c>
      <c r="C15" s="36"/>
      <c r="D15" s="24"/>
      <c r="E15" s="2" t="s">
        <v>3</v>
      </c>
    </row>
    <row r="16" spans="1:67" ht="18" customHeight="1" x14ac:dyDescent="0.2">
      <c r="A16" s="3" t="s">
        <v>4</v>
      </c>
      <c r="B16" s="37" t="s">
        <v>0</v>
      </c>
      <c r="C16" s="37"/>
      <c r="D16" s="25"/>
      <c r="E16" s="4">
        <f>E17+E39</f>
        <v>467817.76843</v>
      </c>
      <c r="F16" s="9"/>
    </row>
    <row r="17" spans="1:5" ht="18" customHeight="1" x14ac:dyDescent="0.2">
      <c r="A17" s="5" t="s">
        <v>5</v>
      </c>
      <c r="B17" s="38" t="s">
        <v>6</v>
      </c>
      <c r="C17" s="38"/>
      <c r="D17" s="26"/>
      <c r="E17" s="4">
        <f>E18+E20+E22+E27+E29+E32+E34+E36+E38</f>
        <v>153954.09999999998</v>
      </c>
    </row>
    <row r="18" spans="1:5" ht="18" customHeight="1" x14ac:dyDescent="0.2">
      <c r="A18" s="5" t="s">
        <v>7</v>
      </c>
      <c r="B18" s="38" t="s">
        <v>8</v>
      </c>
      <c r="C18" s="38"/>
      <c r="D18" s="26"/>
      <c r="E18" s="4">
        <f>E19</f>
        <v>137006.79999999999</v>
      </c>
    </row>
    <row r="19" spans="1:5" ht="18" customHeight="1" x14ac:dyDescent="0.2">
      <c r="A19" s="5" t="s">
        <v>9</v>
      </c>
      <c r="B19" s="38" t="s">
        <v>10</v>
      </c>
      <c r="C19" s="38"/>
      <c r="D19" s="26">
        <v>6401.4</v>
      </c>
      <c r="E19" s="4">
        <f>125605.4+5000+D19</f>
        <v>137006.79999999999</v>
      </c>
    </row>
    <row r="20" spans="1:5" ht="52.15" customHeight="1" x14ac:dyDescent="0.2">
      <c r="A20" s="5" t="s">
        <v>11</v>
      </c>
      <c r="B20" s="38" t="s">
        <v>12</v>
      </c>
      <c r="C20" s="38"/>
      <c r="D20" s="26"/>
      <c r="E20" s="4">
        <f>E21</f>
        <v>2721.5</v>
      </c>
    </row>
    <row r="21" spans="1:5" ht="52.15" customHeight="1" x14ac:dyDescent="0.2">
      <c r="A21" s="5" t="s">
        <v>13</v>
      </c>
      <c r="B21" s="38" t="s">
        <v>66</v>
      </c>
      <c r="C21" s="38"/>
      <c r="D21" s="26">
        <v>72.8</v>
      </c>
      <c r="E21" s="4">
        <f>2648.7+D21</f>
        <v>2721.5</v>
      </c>
    </row>
    <row r="22" spans="1:5" ht="18" customHeight="1" x14ac:dyDescent="0.2">
      <c r="A22" s="5" t="s">
        <v>14</v>
      </c>
      <c r="B22" s="38" t="s">
        <v>15</v>
      </c>
      <c r="C22" s="38"/>
      <c r="D22" s="26"/>
      <c r="E22" s="4">
        <f>E23+E24+E25+E26</f>
        <v>4109.4000000000005</v>
      </c>
    </row>
    <row r="23" spans="1:5" ht="35.65" customHeight="1" x14ac:dyDescent="0.2">
      <c r="A23" s="5" t="s">
        <v>16</v>
      </c>
      <c r="B23" s="38" t="s">
        <v>17</v>
      </c>
      <c r="C23" s="38"/>
      <c r="D23" s="26"/>
      <c r="E23" s="4">
        <v>127.5</v>
      </c>
    </row>
    <row r="24" spans="1:5" ht="35.65" customHeight="1" x14ac:dyDescent="0.2">
      <c r="A24" s="5" t="s">
        <v>18</v>
      </c>
      <c r="B24" s="38" t="s">
        <v>19</v>
      </c>
      <c r="C24" s="38"/>
      <c r="D24" s="26"/>
      <c r="E24" s="4">
        <v>3780.9</v>
      </c>
    </row>
    <row r="25" spans="1:5" ht="35.65" customHeight="1" x14ac:dyDescent="0.2">
      <c r="A25" s="5" t="s">
        <v>20</v>
      </c>
      <c r="B25" s="38" t="s">
        <v>67</v>
      </c>
      <c r="C25" s="38"/>
      <c r="D25" s="26">
        <v>23.9</v>
      </c>
      <c r="E25" s="4">
        <f>159.5+D25</f>
        <v>183.4</v>
      </c>
    </row>
    <row r="26" spans="1:5" ht="35.65" customHeight="1" x14ac:dyDescent="0.2">
      <c r="A26" s="5" t="s">
        <v>21</v>
      </c>
      <c r="B26" s="38" t="s">
        <v>22</v>
      </c>
      <c r="C26" s="38"/>
      <c r="D26" s="26">
        <v>10.1</v>
      </c>
      <c r="E26" s="4">
        <f>7.5+D26</f>
        <v>17.600000000000001</v>
      </c>
    </row>
    <row r="27" spans="1:5" ht="18" customHeight="1" x14ac:dyDescent="0.2">
      <c r="A27" s="5" t="s">
        <v>23</v>
      </c>
      <c r="B27" s="38" t="s">
        <v>24</v>
      </c>
      <c r="C27" s="38"/>
      <c r="D27" s="26"/>
      <c r="E27" s="4">
        <v>2712.2</v>
      </c>
    </row>
    <row r="28" spans="1:5" ht="35.65" customHeight="1" x14ac:dyDescent="0.2">
      <c r="A28" s="5" t="s">
        <v>25</v>
      </c>
      <c r="B28" s="38" t="s">
        <v>26</v>
      </c>
      <c r="C28" s="38"/>
      <c r="D28" s="26"/>
      <c r="E28" s="4">
        <v>2712.2</v>
      </c>
    </row>
    <row r="29" spans="1:5" ht="52.15" customHeight="1" x14ac:dyDescent="0.2">
      <c r="A29" s="5" t="s">
        <v>27</v>
      </c>
      <c r="B29" s="38" t="s">
        <v>28</v>
      </c>
      <c r="C29" s="38"/>
      <c r="D29" s="26"/>
      <c r="E29" s="4">
        <f>E30+E31</f>
        <v>4247</v>
      </c>
    </row>
    <row r="30" spans="1:5" ht="115.7" customHeight="1" x14ac:dyDescent="0.2">
      <c r="A30" s="5" t="s">
        <v>29</v>
      </c>
      <c r="B30" s="38" t="s">
        <v>30</v>
      </c>
      <c r="C30" s="38"/>
      <c r="D30" s="26">
        <v>960</v>
      </c>
      <c r="E30" s="4">
        <f>3281.7+D30</f>
        <v>4241.7</v>
      </c>
    </row>
    <row r="31" spans="1:5" ht="35.65" customHeight="1" x14ac:dyDescent="0.2">
      <c r="A31" s="5" t="s">
        <v>31</v>
      </c>
      <c r="B31" s="38" t="s">
        <v>32</v>
      </c>
      <c r="C31" s="38"/>
      <c r="D31" s="26"/>
      <c r="E31" s="4">
        <v>5.3</v>
      </c>
    </row>
    <row r="32" spans="1:5" ht="35.65" customHeight="1" x14ac:dyDescent="0.2">
      <c r="A32" s="5" t="s">
        <v>33</v>
      </c>
      <c r="B32" s="38" t="s">
        <v>34</v>
      </c>
      <c r="C32" s="38"/>
      <c r="D32" s="26"/>
      <c r="E32" s="4">
        <v>1320</v>
      </c>
    </row>
    <row r="33" spans="1:6" ht="35.65" customHeight="1" x14ac:dyDescent="0.2">
      <c r="A33" s="5" t="s">
        <v>35</v>
      </c>
      <c r="B33" s="38" t="s">
        <v>68</v>
      </c>
      <c r="C33" s="38"/>
      <c r="D33" s="26"/>
      <c r="E33" s="4">
        <v>1320</v>
      </c>
    </row>
    <row r="34" spans="1:6" ht="35.65" customHeight="1" x14ac:dyDescent="0.2">
      <c r="A34" s="5" t="s">
        <v>36</v>
      </c>
      <c r="B34" s="38" t="s">
        <v>37</v>
      </c>
      <c r="C34" s="38"/>
      <c r="D34" s="26"/>
      <c r="E34" s="4">
        <v>9</v>
      </c>
    </row>
    <row r="35" spans="1:6" ht="18" customHeight="1" x14ac:dyDescent="0.2">
      <c r="A35" s="5" t="s">
        <v>38</v>
      </c>
      <c r="B35" s="38" t="s">
        <v>39</v>
      </c>
      <c r="C35" s="38"/>
      <c r="D35" s="26"/>
      <c r="E35" s="4">
        <v>9</v>
      </c>
    </row>
    <row r="36" spans="1:6" ht="35.65" customHeight="1" x14ac:dyDescent="0.2">
      <c r="A36" s="5" t="s">
        <v>40</v>
      </c>
      <c r="B36" s="38" t="s">
        <v>41</v>
      </c>
      <c r="C36" s="38"/>
      <c r="D36" s="26"/>
      <c r="E36" s="4">
        <f>E37</f>
        <v>222.4</v>
      </c>
    </row>
    <row r="37" spans="1:6" ht="35.65" customHeight="1" x14ac:dyDescent="0.2">
      <c r="A37" s="5" t="s">
        <v>42</v>
      </c>
      <c r="B37" s="38" t="s">
        <v>43</v>
      </c>
      <c r="C37" s="38"/>
      <c r="D37" s="26">
        <v>32.1</v>
      </c>
      <c r="E37" s="4">
        <f>190.3+D37</f>
        <v>222.4</v>
      </c>
    </row>
    <row r="38" spans="1:6" ht="35.65" customHeight="1" x14ac:dyDescent="0.2">
      <c r="A38" s="6" t="s">
        <v>44</v>
      </c>
      <c r="B38" s="31" t="s">
        <v>78</v>
      </c>
      <c r="C38" s="31"/>
      <c r="D38" s="27"/>
      <c r="E38" s="7">
        <v>1605.8</v>
      </c>
    </row>
    <row r="39" spans="1:6" ht="18" customHeight="1" x14ac:dyDescent="0.2">
      <c r="A39" s="6" t="s">
        <v>45</v>
      </c>
      <c r="B39" s="31" t="s">
        <v>46</v>
      </c>
      <c r="C39" s="31"/>
      <c r="D39" s="27"/>
      <c r="E39" s="7">
        <f>E40+E62</f>
        <v>313863.66843000002</v>
      </c>
      <c r="F39" s="9"/>
    </row>
    <row r="40" spans="1:6" ht="52.15" customHeight="1" x14ac:dyDescent="0.2">
      <c r="A40" s="6" t="s">
        <v>47</v>
      </c>
      <c r="B40" s="31" t="s">
        <v>48</v>
      </c>
      <c r="C40" s="31"/>
      <c r="D40" s="27"/>
      <c r="E40" s="7">
        <f>E41+E44+E54+E58</f>
        <v>312322.13</v>
      </c>
    </row>
    <row r="41" spans="1:6" ht="35.65" customHeight="1" x14ac:dyDescent="0.2">
      <c r="A41" s="6" t="s">
        <v>49</v>
      </c>
      <c r="B41" s="31" t="s">
        <v>50</v>
      </c>
      <c r="C41" s="31"/>
      <c r="D41" s="27"/>
      <c r="E41" s="7">
        <v>38969.199999999997</v>
      </c>
    </row>
    <row r="42" spans="1:6" ht="52.15" customHeight="1" x14ac:dyDescent="0.2">
      <c r="A42" s="6" t="s">
        <v>51</v>
      </c>
      <c r="B42" s="31" t="s">
        <v>69</v>
      </c>
      <c r="C42" s="31"/>
      <c r="D42" s="27"/>
      <c r="E42" s="7">
        <v>38969.199999999997</v>
      </c>
    </row>
    <row r="43" spans="1:6" ht="52.15" customHeight="1" x14ac:dyDescent="0.2">
      <c r="A43" s="8" t="s">
        <v>51</v>
      </c>
      <c r="B43" s="40" t="s">
        <v>69</v>
      </c>
      <c r="C43" s="40"/>
      <c r="D43" s="28"/>
      <c r="E43" s="7">
        <v>38969.199999999997</v>
      </c>
    </row>
    <row r="44" spans="1:6" ht="35.65" customHeight="1" x14ac:dyDescent="0.2">
      <c r="A44" s="6" t="s">
        <v>52</v>
      </c>
      <c r="B44" s="31" t="s">
        <v>53</v>
      </c>
      <c r="C44" s="31"/>
      <c r="D44" s="27"/>
      <c r="E44" s="7">
        <f>E45+E47+E49+E53+E51+0.03</f>
        <v>41421.53</v>
      </c>
      <c r="F44" s="9"/>
    </row>
    <row r="45" spans="1:6" ht="52.15" customHeight="1" x14ac:dyDescent="0.2">
      <c r="A45" s="6" t="s">
        <v>96</v>
      </c>
      <c r="B45" s="31" t="s">
        <v>97</v>
      </c>
      <c r="C45" s="31"/>
      <c r="D45" s="27"/>
      <c r="E45" s="7">
        <f>E46</f>
        <v>6838.9</v>
      </c>
    </row>
    <row r="46" spans="1:6" ht="52.15" customHeight="1" x14ac:dyDescent="0.2">
      <c r="A46" s="8" t="s">
        <v>54</v>
      </c>
      <c r="B46" s="40" t="s">
        <v>70</v>
      </c>
      <c r="C46" s="40"/>
      <c r="D46" s="28"/>
      <c r="E46" s="7">
        <v>6838.9</v>
      </c>
    </row>
    <row r="47" spans="1:6" ht="100.15" customHeight="1" x14ac:dyDescent="0.2">
      <c r="A47" s="6" t="s">
        <v>98</v>
      </c>
      <c r="B47" s="31" t="s">
        <v>99</v>
      </c>
      <c r="C47" s="31"/>
      <c r="D47" s="27"/>
      <c r="E47" s="7">
        <f>E48</f>
        <v>9773.0999999999985</v>
      </c>
    </row>
    <row r="48" spans="1:6" ht="100.15" customHeight="1" x14ac:dyDescent="0.2">
      <c r="A48" s="8" t="s">
        <v>55</v>
      </c>
      <c r="B48" s="40" t="s">
        <v>71</v>
      </c>
      <c r="C48" s="40"/>
      <c r="D48" s="28">
        <f>-39705.9+1089.3</f>
        <v>-38616.6</v>
      </c>
      <c r="E48" s="7">
        <f>48389.7+D48</f>
        <v>9773.0999999999985</v>
      </c>
    </row>
    <row r="49" spans="1:6" ht="69" customHeight="1" x14ac:dyDescent="0.2">
      <c r="A49" s="6" t="s">
        <v>93</v>
      </c>
      <c r="B49" s="31" t="s">
        <v>94</v>
      </c>
      <c r="C49" s="31"/>
      <c r="D49" s="27"/>
      <c r="E49" s="7">
        <v>3000</v>
      </c>
    </row>
    <row r="50" spans="1:6" ht="73.5" customHeight="1" x14ac:dyDescent="0.2">
      <c r="A50" s="20" t="s">
        <v>92</v>
      </c>
      <c r="B50" s="31" t="s">
        <v>95</v>
      </c>
      <c r="C50" s="31"/>
      <c r="D50" s="27"/>
      <c r="E50" s="7">
        <v>3000</v>
      </c>
    </row>
    <row r="51" spans="1:6" ht="28.5" customHeight="1" x14ac:dyDescent="0.2">
      <c r="A51" s="21" t="s">
        <v>100</v>
      </c>
      <c r="B51" s="41" t="s">
        <v>102</v>
      </c>
      <c r="C51" s="42"/>
      <c r="D51" s="27"/>
      <c r="E51" s="7">
        <f>E52</f>
        <v>8.6</v>
      </c>
    </row>
    <row r="52" spans="1:6" ht="46.5" customHeight="1" x14ac:dyDescent="0.2">
      <c r="A52" s="21" t="s">
        <v>101</v>
      </c>
      <c r="B52" s="41" t="s">
        <v>103</v>
      </c>
      <c r="C52" s="42"/>
      <c r="D52" s="27">
        <v>8.6</v>
      </c>
      <c r="E52" s="7">
        <f>D52</f>
        <v>8.6</v>
      </c>
    </row>
    <row r="53" spans="1:6" ht="35.65" customHeight="1" x14ac:dyDescent="0.2">
      <c r="A53" s="6" t="s">
        <v>56</v>
      </c>
      <c r="B53" s="31" t="s">
        <v>72</v>
      </c>
      <c r="C53" s="31"/>
      <c r="D53" s="27"/>
      <c r="E53" s="7">
        <f>20391.5+1729.4-320</f>
        <v>21800.9</v>
      </c>
    </row>
    <row r="54" spans="1:6" ht="35.65" customHeight="1" x14ac:dyDescent="0.2">
      <c r="A54" s="6" t="s">
        <v>57</v>
      </c>
      <c r="B54" s="31" t="s">
        <v>58</v>
      </c>
      <c r="C54" s="31"/>
      <c r="D54" s="27"/>
      <c r="E54" s="7">
        <f>E55+E56+E57</f>
        <v>223174.5</v>
      </c>
      <c r="F54" s="9"/>
    </row>
    <row r="55" spans="1:6" ht="83.65" customHeight="1" x14ac:dyDescent="0.2">
      <c r="A55" s="8" t="s">
        <v>59</v>
      </c>
      <c r="B55" s="40" t="s">
        <v>74</v>
      </c>
      <c r="C55" s="40"/>
      <c r="D55" s="28"/>
      <c r="E55" s="7">
        <v>6.5</v>
      </c>
    </row>
    <row r="56" spans="1:6" ht="52.15" customHeight="1" x14ac:dyDescent="0.2">
      <c r="A56" s="8" t="s">
        <v>60</v>
      </c>
      <c r="B56" s="40" t="s">
        <v>73</v>
      </c>
      <c r="C56" s="40"/>
      <c r="D56" s="28"/>
      <c r="E56" s="7">
        <v>1009.9</v>
      </c>
    </row>
    <row r="57" spans="1:6" ht="52.15" customHeight="1" x14ac:dyDescent="0.2">
      <c r="A57" s="6" t="s">
        <v>61</v>
      </c>
      <c r="B57" s="31" t="s">
        <v>77</v>
      </c>
      <c r="C57" s="31"/>
      <c r="D57" s="27">
        <v>15</v>
      </c>
      <c r="E57" s="7">
        <f>213472.8+6034.1+1498.5+1045.1+51.7+40.9+D57</f>
        <v>222158.1</v>
      </c>
    </row>
    <row r="58" spans="1:6" ht="18" customHeight="1" x14ac:dyDescent="0.2">
      <c r="A58" s="6" t="s">
        <v>62</v>
      </c>
      <c r="B58" s="31" t="s">
        <v>63</v>
      </c>
      <c r="C58" s="31"/>
      <c r="D58" s="27"/>
      <c r="E58" s="7">
        <f>E59+E61</f>
        <v>8756.9</v>
      </c>
    </row>
    <row r="59" spans="1:6" ht="83.65" customHeight="1" x14ac:dyDescent="0.2">
      <c r="A59" s="5" t="s">
        <v>64</v>
      </c>
      <c r="B59" s="38" t="s">
        <v>75</v>
      </c>
      <c r="C59" s="38"/>
      <c r="D59" s="26"/>
      <c r="E59" s="4">
        <v>8697.7999999999993</v>
      </c>
    </row>
    <row r="60" spans="1:6" ht="83.65" customHeight="1" x14ac:dyDescent="0.2">
      <c r="A60" s="3" t="s">
        <v>64</v>
      </c>
      <c r="B60" s="37" t="s">
        <v>75</v>
      </c>
      <c r="C60" s="37"/>
      <c r="D60" s="25"/>
      <c r="E60" s="4">
        <v>8697.7999999999993</v>
      </c>
    </row>
    <row r="61" spans="1:6" ht="52.15" customHeight="1" x14ac:dyDescent="0.2">
      <c r="A61" s="5" t="s">
        <v>65</v>
      </c>
      <c r="B61" s="38" t="s">
        <v>76</v>
      </c>
      <c r="C61" s="38"/>
      <c r="D61" s="26"/>
      <c r="E61" s="4">
        <v>59.1</v>
      </c>
    </row>
    <row r="62" spans="1:6" ht="18" customHeight="1" x14ac:dyDescent="0.2">
      <c r="A62" s="21" t="s">
        <v>104</v>
      </c>
      <c r="B62" s="31" t="s">
        <v>105</v>
      </c>
      <c r="C62" s="31"/>
      <c r="D62" s="7"/>
      <c r="E62" s="30">
        <f>E63</f>
        <v>1541.5384300000001</v>
      </c>
    </row>
    <row r="63" spans="1:6" ht="35.65" customHeight="1" x14ac:dyDescent="0.2">
      <c r="A63" s="21" t="s">
        <v>107</v>
      </c>
      <c r="B63" s="31" t="s">
        <v>106</v>
      </c>
      <c r="C63" s="31"/>
      <c r="D63" s="7">
        <v>1541.5384300000001</v>
      </c>
      <c r="E63" s="30">
        <f>D63</f>
        <v>1541.5384300000001</v>
      </c>
    </row>
    <row r="64" spans="1:6" x14ac:dyDescent="0.2">
      <c r="A64" s="1"/>
      <c r="B64" s="1"/>
      <c r="C64" s="1"/>
      <c r="D64" s="29"/>
      <c r="E64" s="1"/>
    </row>
  </sheetData>
  <mergeCells count="61">
    <mergeCell ref="B58:C58"/>
    <mergeCell ref="B59:C59"/>
    <mergeCell ref="B60:C60"/>
    <mergeCell ref="B61:C61"/>
    <mergeCell ref="B55:C55"/>
    <mergeCell ref="B56:C56"/>
    <mergeCell ref="B57:C57"/>
    <mergeCell ref="B54:C54"/>
    <mergeCell ref="B49:C49"/>
    <mergeCell ref="B50:C50"/>
    <mergeCell ref="B53:C53"/>
    <mergeCell ref="B44:C44"/>
    <mergeCell ref="B45:C45"/>
    <mergeCell ref="B46:C46"/>
    <mergeCell ref="B47:C47"/>
    <mergeCell ref="B48:C48"/>
    <mergeCell ref="B51:C51"/>
    <mergeCell ref="B52:C52"/>
    <mergeCell ref="B39:C39"/>
    <mergeCell ref="B40:C40"/>
    <mergeCell ref="B41:C41"/>
    <mergeCell ref="B42:C42"/>
    <mergeCell ref="B43:C43"/>
    <mergeCell ref="B37:C37"/>
    <mergeCell ref="B38:C38"/>
    <mergeCell ref="B30:C30"/>
    <mergeCell ref="B31:C31"/>
    <mergeCell ref="B32:C32"/>
    <mergeCell ref="B33:C33"/>
    <mergeCell ref="B34:C34"/>
    <mergeCell ref="B27:C27"/>
    <mergeCell ref="B28:C28"/>
    <mergeCell ref="B29:C29"/>
    <mergeCell ref="B35:C35"/>
    <mergeCell ref="B36:C36"/>
    <mergeCell ref="B22:C22"/>
    <mergeCell ref="B23:C23"/>
    <mergeCell ref="B24:C24"/>
    <mergeCell ref="B25:C25"/>
    <mergeCell ref="B26:C26"/>
    <mergeCell ref="A1:BJ1"/>
    <mergeCell ref="B2:BJ2"/>
    <mergeCell ref="B3:BJ3"/>
    <mergeCell ref="B4:BJ4"/>
    <mergeCell ref="B5:U5"/>
    <mergeCell ref="B62:C62"/>
    <mergeCell ref="B63:C63"/>
    <mergeCell ref="A12:AE12"/>
    <mergeCell ref="A13:E13"/>
    <mergeCell ref="B6:BJ6"/>
    <mergeCell ref="B7:U7"/>
    <mergeCell ref="B8:U8"/>
    <mergeCell ref="B9:BJ9"/>
    <mergeCell ref="A11:AE11"/>
    <mergeCell ref="B15:C15"/>
    <mergeCell ref="B16:C16"/>
    <mergeCell ref="B17:C17"/>
    <mergeCell ref="B18:C18"/>
    <mergeCell ref="B19:C19"/>
    <mergeCell ref="B20:C20"/>
    <mergeCell ref="B21:C21"/>
  </mergeCells>
  <pageMargins left="0.39374999999999999" right="0.39374999999999999" top="0.67569449999999998" bottom="0.39374999999999999" header="0.3" footer="0.3"/>
  <pageSetup paperSize="9" scale="88" orientation="portrait" r:id="rId1"/>
  <headerFooter>
    <oddHeader>&amp;C&amp;P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rf09</cp:lastModifiedBy>
  <cp:lastPrinted>2019-01-29T08:43:19Z</cp:lastPrinted>
  <dcterms:created xsi:type="dcterms:W3CDTF">2006-09-16T00:00:00Z</dcterms:created>
  <dcterms:modified xsi:type="dcterms:W3CDTF">2019-04-16T08:42:17Z</dcterms:modified>
</cp:coreProperties>
</file>