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65" windowWidth="19440" windowHeight="10905"/>
  </bookViews>
  <sheets>
    <sheet name="Лист2" sheetId="2" r:id="rId1"/>
  </sheets>
  <definedNames>
    <definedName name="_xlnm.Print_Titles" localSheetId="0">Лист2!$8:$11</definedName>
    <definedName name="_xlnm.Print_Area" localSheetId="0">Лист2!$A$1:$L$85</definedName>
  </definedNames>
  <calcPr calcId="145621"/>
</workbook>
</file>

<file path=xl/calcChain.xml><?xml version="1.0" encoding="utf-8"?>
<calcChain xmlns="http://schemas.openxmlformats.org/spreadsheetml/2006/main">
  <c r="L55" i="2" l="1"/>
  <c r="L48" i="2"/>
  <c r="L41" i="2"/>
  <c r="L33" i="2"/>
  <c r="L32" i="2"/>
  <c r="L31" i="2"/>
  <c r="L30" i="2"/>
  <c r="L29" i="2"/>
  <c r="I26" i="2" l="1"/>
  <c r="N106" i="2" l="1"/>
  <c r="O106" i="2" s="1"/>
  <c r="Q106" i="2" l="1"/>
  <c r="P106" i="2"/>
  <c r="H33" i="2" l="1"/>
  <c r="K33" i="2"/>
  <c r="H32" i="2"/>
  <c r="K32" i="2"/>
  <c r="H31" i="2"/>
  <c r="K31" i="2"/>
  <c r="H30" i="2"/>
  <c r="K30" i="2"/>
  <c r="H29" i="2"/>
  <c r="K29" i="2"/>
  <c r="H28" i="2"/>
  <c r="K28" i="2"/>
  <c r="H55" i="2" l="1"/>
  <c r="K55" i="2"/>
  <c r="I55" i="2"/>
  <c r="H48" i="2"/>
  <c r="K48" i="2"/>
  <c r="H41" i="2"/>
  <c r="K41" i="2"/>
  <c r="I36" i="2"/>
  <c r="I37" i="2"/>
  <c r="I38" i="2"/>
  <c r="I39" i="2"/>
  <c r="I40" i="2"/>
  <c r="H15" i="2"/>
  <c r="H16" i="2"/>
  <c r="H17" i="2"/>
  <c r="H18" i="2"/>
  <c r="H19" i="2"/>
  <c r="H14" i="2"/>
  <c r="H27" i="2"/>
  <c r="H20" i="2" s="1"/>
  <c r="I28" i="2" l="1"/>
  <c r="H34" i="2"/>
  <c r="K34" i="2"/>
  <c r="J40" i="2"/>
  <c r="J33" i="2" s="1"/>
  <c r="I33" i="2"/>
  <c r="J39" i="2"/>
  <c r="J32" i="2" s="1"/>
  <c r="I32" i="2"/>
  <c r="J37" i="2"/>
  <c r="J30" i="2" s="1"/>
  <c r="I30" i="2"/>
  <c r="J38" i="2"/>
  <c r="J31" i="2" s="1"/>
  <c r="I31" i="2"/>
  <c r="J36" i="2"/>
  <c r="J29" i="2" s="1"/>
  <c r="I29" i="2"/>
  <c r="I41" i="2"/>
  <c r="I48" i="2"/>
  <c r="J48" i="2"/>
  <c r="J35" i="2"/>
  <c r="J55" i="2"/>
  <c r="G43" i="2"/>
  <c r="N102" i="2"/>
  <c r="O102" i="2" s="1"/>
  <c r="I23" i="2"/>
  <c r="N104" i="2"/>
  <c r="O104" i="2" s="1"/>
  <c r="I25" i="2"/>
  <c r="N105" i="2" s="1"/>
  <c r="O105" i="2" s="1"/>
  <c r="N101" i="2"/>
  <c r="O101" i="2" s="1"/>
  <c r="G39" i="2" l="1"/>
  <c r="G32" i="2" s="1"/>
  <c r="Q105" i="2"/>
  <c r="P105" i="2"/>
  <c r="N103" i="2"/>
  <c r="O103" i="2" s="1"/>
  <c r="Q103" i="2" s="1"/>
  <c r="G23" i="2"/>
  <c r="P104" i="2"/>
  <c r="Q104" i="2"/>
  <c r="P102" i="2"/>
  <c r="Q102" i="2"/>
  <c r="P101" i="2"/>
  <c r="Q101" i="2"/>
  <c r="I19" i="2"/>
  <c r="I17" i="2"/>
  <c r="I15" i="2"/>
  <c r="I16" i="2"/>
  <c r="G36" i="2"/>
  <c r="G29" i="2" s="1"/>
  <c r="I34" i="2"/>
  <c r="G40" i="2"/>
  <c r="G33" i="2" s="1"/>
  <c r="G38" i="2"/>
  <c r="G31" i="2" s="1"/>
  <c r="G37" i="2"/>
  <c r="G30" i="2" s="1"/>
  <c r="J41" i="2"/>
  <c r="J34" i="2" s="1"/>
  <c r="J28" i="2"/>
  <c r="I18" i="2"/>
  <c r="G42" i="2"/>
  <c r="G48" i="2" s="1"/>
  <c r="G55" i="2"/>
  <c r="J18" i="2"/>
  <c r="I14" i="2"/>
  <c r="I27" i="2"/>
  <c r="I20" i="2" s="1"/>
  <c r="P103" i="2" l="1"/>
  <c r="J16" i="2"/>
  <c r="J15" i="2"/>
  <c r="J17" i="2"/>
  <c r="K17" i="2"/>
  <c r="K19" i="2"/>
  <c r="J19" i="2"/>
  <c r="G41" i="2"/>
  <c r="G34" i="2" s="1"/>
  <c r="G28" i="2"/>
  <c r="K15" i="2"/>
  <c r="G25" i="2"/>
  <c r="G24" i="2"/>
  <c r="G17" i="2" s="1"/>
  <c r="G16" i="2" l="1"/>
  <c r="K16" i="2"/>
  <c r="G22" i="2"/>
  <c r="G15" i="2" s="1"/>
  <c r="G26" i="2"/>
  <c r="G19" i="2" s="1"/>
  <c r="G18" i="2"/>
  <c r="K18" i="2"/>
  <c r="J14" i="2"/>
  <c r="J27" i="2"/>
  <c r="J20" i="2" s="1"/>
  <c r="G21" i="2"/>
  <c r="K14" i="2"/>
  <c r="K27" i="2"/>
  <c r="K20" i="2" s="1"/>
  <c r="G27" i="2" l="1"/>
  <c r="G20" i="2" s="1"/>
  <c r="G14" i="2"/>
</calcChain>
</file>

<file path=xl/sharedStrings.xml><?xml version="1.0" encoding="utf-8"?>
<sst xmlns="http://schemas.openxmlformats.org/spreadsheetml/2006/main" count="79" uniqueCount="57">
  <si>
    <t>Единиц</t>
  </si>
  <si>
    <t>Ввод в действие распределительных газовых сетей</t>
  </si>
  <si>
    <t>Ввод в действие локальных водопроводов</t>
  </si>
  <si>
    <t>Количество населенных пунктов, расположенных на сельских территориях, в которых реализованы проекты комплексного обустройства площадок под компактную жилищную застройку</t>
  </si>
  <si>
    <t>Ожидаемые непосредственные результаты</t>
  </si>
  <si>
    <t>Объемы финансирования, млн.руб.</t>
  </si>
  <si>
    <t>наименование</t>
  </si>
  <si>
    <t>единица измерения</t>
  </si>
  <si>
    <t>значение (по годам реализации мероприятий)</t>
  </si>
  <si>
    <t>по годам, всего</t>
  </si>
  <si>
    <t>в том числе:</t>
  </si>
  <si>
    <t>федеральный бюджет</t>
  </si>
  <si>
    <t>бюджет Тамбовской области</t>
  </si>
  <si>
    <t>внебюджетные источники</t>
  </si>
  <si>
    <t>Итого:</t>
  </si>
  <si>
    <t>2020 – 0</t>
  </si>
  <si>
    <t>2021 – 0</t>
  </si>
  <si>
    <t>2022 – 0</t>
  </si>
  <si>
    <t>2023 – 0</t>
  </si>
  <si>
    <t>2024 – 0</t>
  </si>
  <si>
    <t>2025 – 0</t>
  </si>
  <si>
    <t>2021 – 1</t>
  </si>
  <si>
    <t>2022 – 1</t>
  </si>
  <si>
    <t>Итого – 0</t>
  </si>
  <si>
    <t xml:space="preserve"> км</t>
  </si>
  <si>
    <t>км</t>
  </si>
  <si>
    <r>
      <t>1.</t>
    </r>
    <r>
      <rPr>
        <sz val="12"/>
        <color theme="1"/>
        <rFont val="Times New Roman"/>
        <family val="1"/>
        <charset val="204"/>
      </rPr>
      <t xml:space="preserve"> Благоустройство сельских территорий</t>
    </r>
  </si>
  <si>
    <t>1.1 Реализация проектов по благоустройству</t>
  </si>
  <si>
    <t>2. Развитие инженерной инфраструктуры на сельских территориях</t>
  </si>
  <si>
    <t>2.1 развитие газификации (распределительные газовые сети) на сельских территориях</t>
  </si>
  <si>
    <t>2.2 развитие водоснабжения (локальные водопроводы) на сельских территориях</t>
  </si>
  <si>
    <t xml:space="preserve">2.3 Реализация проектов комплексного обустройства площадок под компактную жилищную застройку на сельских территориях </t>
  </si>
  <si>
    <t>Количество реализованных на сельских территориях проектов по благоустройству</t>
  </si>
  <si>
    <t>2024 – 3</t>
  </si>
  <si>
    <t>2025 – 3</t>
  </si>
  <si>
    <t>2020 - 1</t>
  </si>
  <si>
    <t>2023 – 2</t>
  </si>
  <si>
    <t>Итого –11</t>
  </si>
  <si>
    <t>2020 –0</t>
  </si>
  <si>
    <t>2020 – 4,472</t>
  </si>
  <si>
    <t>2021 –29,869</t>
  </si>
  <si>
    <t>Итого – 34,341</t>
  </si>
  <si>
    <t xml:space="preserve">Отдел строительства, архитектуры и ЖКХ администрации      района; </t>
  </si>
  <si>
    <t>Мероприятие  «Создание условий для обеспечения доступным и комфортным жильем сельского населения»</t>
  </si>
  <si>
    <t>Мероприятие «Развитие рынка труда (кадрового потенциала) на сельских территориях»</t>
  </si>
  <si>
    <t>Всего по мероприятиям</t>
  </si>
  <si>
    <t>бюджет поселений</t>
  </si>
  <si>
    <t>бюджет Первомайского района</t>
  </si>
  <si>
    <t>к муниципальной программе комплексного развития сельских территорий Первомайского района Тамбовской области</t>
  </si>
  <si>
    <t>Комплекс (ферм), объектов животноводства по производству мяса индейки. Подъездная дорога к площадке Откорм 13», расположенном в районе села Старое Козьмодемьяновское, Первомайского района Тамбовской области</t>
  </si>
  <si>
    <t>2022-3,927</t>
  </si>
  <si>
    <t>Комплекс (ферм), объектов животноводства по производству мяса индейки. Подъездная дорога к площадке Откорм 17», расположенная  по адресу: Тамбовская область Первомайский район, с/с Старокленский.</t>
  </si>
  <si>
    <t>2022-2,555</t>
  </si>
  <si>
    <t>Строительство комплекса по производству и переработке мяса птицы (индейки). Подъезды к площадкам, Первомайский район Тамбовской области. (Реконструкция подъезда к площадкам откорма 1,2)</t>
  </si>
  <si>
    <t>2022-0,548</t>
  </si>
  <si>
    <t>ПРИЛОЖЕНИЕ № 4</t>
  </si>
  <si>
    <t xml:space="preserve">Перечень объектов строительства (реконструкции) автомобильных дорог общего пользования, ведущих от сети автомобильных дорог общего пользования к объектам агропромышленного комплекса, обеспечивающим создание новых рабочих мест, расположенным (планируемым к созданию) на сельских территориях, или к автомобильным дорогам общего пользования с целью обеспечения доступа автомобильного транспорта к объектам, расположенным (планируемым к созданию) на сельских территориях, объектам агропромышленного комплекса, обеспечивающим создание новых рабочих мест на 2022 год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</si>
</sst>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.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4" fontId="0" fillId="0" borderId="0" xfId="0" applyNumberFormat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 vertical="center" indent="15"/>
    </xf>
    <xf numFmtId="164" fontId="2" fillId="0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/>
    <xf numFmtId="164" fontId="0" fillId="0" borderId="0" xfId="0" applyNumberFormat="1" applyFill="1" applyAlignment="1">
      <alignment horizontal="left"/>
    </xf>
    <xf numFmtId="164" fontId="3" fillId="0" borderId="0" xfId="0" applyNumberFormat="1" applyFont="1" applyFill="1"/>
    <xf numFmtId="0" fontId="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7" fillId="0" borderId="10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right"/>
    </xf>
    <xf numFmtId="0" fontId="7" fillId="0" borderId="10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5"/>
  <sheetViews>
    <sheetView tabSelected="1" view="pageBreakPreview" topLeftCell="A11" zoomScale="80" zoomScaleNormal="100" zoomScaleSheetLayoutView="80" workbookViewId="0">
      <selection activeCell="F58" sqref="F58"/>
    </sheetView>
  </sheetViews>
  <sheetFormatPr defaultRowHeight="15" outlineLevelRow="2" x14ac:dyDescent="0.25"/>
  <cols>
    <col min="1" max="1" width="27.85546875" customWidth="1"/>
    <col min="2" max="2" width="16.85546875" customWidth="1"/>
    <col min="3" max="3" width="18.85546875" customWidth="1"/>
    <col min="4" max="4" width="12" customWidth="1"/>
    <col min="5" max="5" width="20.140625" customWidth="1"/>
    <col min="6" max="6" width="17.28515625" customWidth="1"/>
    <col min="7" max="7" width="21.5703125" customWidth="1"/>
    <col min="8" max="8" width="22" style="8" customWidth="1"/>
    <col min="9" max="9" width="21.42578125" style="12" customWidth="1"/>
    <col min="10" max="10" width="23.5703125" style="12" customWidth="1"/>
    <col min="11" max="12" width="20.28515625" style="12" customWidth="1"/>
  </cols>
  <sheetData>
    <row r="1" spans="1:12" ht="18.75" x14ac:dyDescent="0.25">
      <c r="A1" s="6"/>
      <c r="B1" s="6"/>
      <c r="C1" s="6"/>
      <c r="D1" s="6"/>
      <c r="E1" s="6"/>
      <c r="F1" s="6"/>
      <c r="G1" s="6"/>
      <c r="H1" s="19"/>
      <c r="I1" s="9"/>
      <c r="J1" s="8"/>
      <c r="K1" s="8"/>
      <c r="L1" s="8"/>
    </row>
    <row r="2" spans="1:12" ht="18.75" x14ac:dyDescent="0.3">
      <c r="A2" s="6"/>
      <c r="B2" s="6"/>
      <c r="C2" s="6"/>
      <c r="D2" s="6"/>
      <c r="E2" s="6"/>
      <c r="F2" s="6"/>
      <c r="G2" s="6"/>
      <c r="H2" s="20" t="s">
        <v>55</v>
      </c>
      <c r="I2" s="9"/>
      <c r="J2" s="8"/>
      <c r="K2" s="8"/>
      <c r="L2" s="8"/>
    </row>
    <row r="3" spans="1:12" ht="33" customHeight="1" x14ac:dyDescent="0.25">
      <c r="A3" s="6"/>
      <c r="B3" s="6"/>
      <c r="C3" s="6"/>
      <c r="D3" s="6"/>
      <c r="E3" s="6"/>
      <c r="F3" s="6"/>
      <c r="G3" s="6"/>
      <c r="H3" s="45" t="s">
        <v>48</v>
      </c>
      <c r="I3" s="45"/>
      <c r="J3" s="45"/>
      <c r="K3" s="45"/>
      <c r="L3" s="25"/>
    </row>
    <row r="4" spans="1:12" hidden="1" x14ac:dyDescent="0.25">
      <c r="A4" s="6"/>
      <c r="B4" s="6"/>
      <c r="C4" s="6"/>
      <c r="D4" s="6"/>
      <c r="E4" s="6"/>
      <c r="F4" s="6"/>
      <c r="G4" s="6"/>
      <c r="I4" s="8"/>
      <c r="J4" s="8"/>
      <c r="K4" s="8"/>
      <c r="L4" s="8"/>
    </row>
    <row r="5" spans="1:12" ht="150.75" customHeight="1" x14ac:dyDescent="0.3">
      <c r="A5" s="6"/>
      <c r="B5" s="46" t="s">
        <v>56</v>
      </c>
      <c r="C5" s="46"/>
      <c r="D5" s="46"/>
      <c r="E5" s="46"/>
      <c r="F5" s="46"/>
      <c r="G5" s="46"/>
      <c r="H5" s="46"/>
      <c r="I5" s="46"/>
      <c r="J5" s="8"/>
      <c r="K5" s="8"/>
      <c r="L5" s="8"/>
    </row>
    <row r="6" spans="1:12" ht="9" customHeight="1" thickBot="1" x14ac:dyDescent="0.3">
      <c r="A6" s="6"/>
      <c r="B6" s="6"/>
      <c r="C6" s="6"/>
      <c r="D6" s="6"/>
      <c r="E6" s="6"/>
      <c r="F6" s="6"/>
      <c r="G6" s="6"/>
      <c r="I6" s="8"/>
      <c r="J6" s="8"/>
      <c r="K6" s="8"/>
      <c r="L6" s="8"/>
    </row>
    <row r="7" spans="1:12" ht="18" hidden="1" thickBot="1" x14ac:dyDescent="0.3">
      <c r="A7" s="6"/>
      <c r="B7" s="6"/>
      <c r="C7" s="6"/>
      <c r="D7" s="6"/>
      <c r="E7" s="6"/>
      <c r="F7" s="6"/>
      <c r="G7" s="6"/>
      <c r="H7" s="10"/>
      <c r="I7" s="8"/>
      <c r="J7" s="8"/>
      <c r="K7" s="8"/>
      <c r="L7" s="8"/>
    </row>
    <row r="8" spans="1:12" ht="47.25" customHeight="1" thickBot="1" x14ac:dyDescent="0.3">
      <c r="A8" s="61" t="s">
        <v>4</v>
      </c>
      <c r="B8" s="62"/>
      <c r="C8" s="63"/>
      <c r="D8" s="61" t="s">
        <v>5</v>
      </c>
      <c r="E8" s="62"/>
      <c r="F8" s="62"/>
      <c r="G8" s="62"/>
      <c r="H8" s="62"/>
      <c r="I8" s="62"/>
      <c r="J8" s="63"/>
      <c r="K8"/>
      <c r="L8"/>
    </row>
    <row r="9" spans="1:12" ht="46.5" customHeight="1" thickBot="1" x14ac:dyDescent="0.3">
      <c r="A9" s="67" t="s">
        <v>6</v>
      </c>
      <c r="B9" s="67" t="s">
        <v>7</v>
      </c>
      <c r="C9" s="67" t="s">
        <v>8</v>
      </c>
      <c r="D9" s="72" t="s">
        <v>9</v>
      </c>
      <c r="E9" s="73"/>
      <c r="F9" s="64" t="s">
        <v>10</v>
      </c>
      <c r="G9" s="65"/>
      <c r="H9" s="65"/>
      <c r="I9" s="65"/>
      <c r="J9" s="66"/>
      <c r="K9"/>
      <c r="L9"/>
    </row>
    <row r="10" spans="1:12" ht="48" thickBot="1" x14ac:dyDescent="0.3">
      <c r="A10" s="68"/>
      <c r="B10" s="68"/>
      <c r="C10" s="68"/>
      <c r="D10" s="74"/>
      <c r="E10" s="75"/>
      <c r="F10" s="11" t="s">
        <v>11</v>
      </c>
      <c r="G10" s="11" t="s">
        <v>12</v>
      </c>
      <c r="H10" s="11" t="s">
        <v>46</v>
      </c>
      <c r="I10" s="11" t="s">
        <v>13</v>
      </c>
      <c r="J10" s="11" t="s">
        <v>47</v>
      </c>
      <c r="K10"/>
      <c r="L10"/>
    </row>
    <row r="11" spans="1:12" ht="15.75" thickBot="1" x14ac:dyDescent="0.3">
      <c r="A11" s="13">
        <v>3</v>
      </c>
      <c r="B11" s="13">
        <v>4</v>
      </c>
      <c r="C11" s="13">
        <v>5</v>
      </c>
      <c r="D11" s="13">
        <v>6</v>
      </c>
      <c r="E11" s="13">
        <v>7</v>
      </c>
      <c r="F11" s="14">
        <v>8</v>
      </c>
      <c r="G11" s="14">
        <v>9</v>
      </c>
      <c r="H11" s="14">
        <v>10</v>
      </c>
      <c r="I11" s="14">
        <v>11</v>
      </c>
      <c r="J11" s="14">
        <v>11</v>
      </c>
      <c r="K11"/>
      <c r="L11"/>
    </row>
    <row r="12" spans="1:12" ht="20.25" hidden="1" customHeight="1" x14ac:dyDescent="0.25">
      <c r="A12" s="50" t="s">
        <v>43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24"/>
    </row>
    <row r="13" spans="1:12" ht="31.5" hidden="1" customHeight="1" outlineLevel="1" x14ac:dyDescent="0.25">
      <c r="A13" s="50" t="s">
        <v>44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4"/>
    </row>
    <row r="14" spans="1:12" ht="15.75" hidden="1" customHeight="1" outlineLevel="1" x14ac:dyDescent="0.25">
      <c r="A14" s="52" t="s">
        <v>26</v>
      </c>
      <c r="B14" s="55" t="s">
        <v>42</v>
      </c>
      <c r="C14" s="49"/>
      <c r="D14" s="49"/>
      <c r="E14" s="49"/>
      <c r="F14" s="22">
        <v>2020</v>
      </c>
      <c r="G14" s="23">
        <f>G21</f>
        <v>2.8579999999999997</v>
      </c>
      <c r="H14" s="23">
        <f>H21</f>
        <v>1.82</v>
      </c>
      <c r="I14" s="23">
        <f>I21</f>
        <v>0.18</v>
      </c>
      <c r="J14" s="23">
        <f>J21</f>
        <v>0.03</v>
      </c>
      <c r="K14" s="23">
        <f>K21</f>
        <v>0.82799999999999996</v>
      </c>
      <c r="L14" s="26">
        <v>0</v>
      </c>
    </row>
    <row r="15" spans="1:12" ht="15.75" hidden="1" customHeight="1" outlineLevel="1" x14ac:dyDescent="0.25">
      <c r="A15" s="53"/>
      <c r="B15" s="56"/>
      <c r="C15" s="49"/>
      <c r="D15" s="49"/>
      <c r="E15" s="49"/>
      <c r="F15" s="22">
        <v>2021</v>
      </c>
      <c r="G15" s="23">
        <f t="shared" ref="G15:K20" si="0">G22</f>
        <v>2.8</v>
      </c>
      <c r="H15" s="23">
        <f t="shared" si="0"/>
        <v>1.82</v>
      </c>
      <c r="I15" s="23">
        <f t="shared" si="0"/>
        <v>0.18</v>
      </c>
      <c r="J15" s="23">
        <f t="shared" si="0"/>
        <v>0.15</v>
      </c>
      <c r="K15" s="23">
        <f t="shared" si="0"/>
        <v>0.65</v>
      </c>
      <c r="L15" s="26">
        <v>0</v>
      </c>
    </row>
    <row r="16" spans="1:12" ht="15.75" hidden="1" customHeight="1" outlineLevel="1" x14ac:dyDescent="0.25">
      <c r="A16" s="53"/>
      <c r="B16" s="56"/>
      <c r="C16" s="49"/>
      <c r="D16" s="49"/>
      <c r="E16" s="49"/>
      <c r="F16" s="22">
        <v>2022</v>
      </c>
      <c r="G16" s="23">
        <f t="shared" si="0"/>
        <v>2.8</v>
      </c>
      <c r="H16" s="23">
        <f t="shared" si="0"/>
        <v>1.82</v>
      </c>
      <c r="I16" s="23">
        <f t="shared" si="0"/>
        <v>0.18</v>
      </c>
      <c r="J16" s="23">
        <f t="shared" si="0"/>
        <v>0.03</v>
      </c>
      <c r="K16" s="23">
        <f t="shared" si="0"/>
        <v>0.77</v>
      </c>
      <c r="L16" s="26">
        <v>0</v>
      </c>
    </row>
    <row r="17" spans="1:17" ht="15.75" hidden="1" customHeight="1" outlineLevel="1" x14ac:dyDescent="0.25">
      <c r="A17" s="53"/>
      <c r="B17" s="56"/>
      <c r="C17" s="49"/>
      <c r="D17" s="49"/>
      <c r="E17" s="49"/>
      <c r="F17" s="22">
        <v>2023</v>
      </c>
      <c r="G17" s="23">
        <f t="shared" si="0"/>
        <v>5.6</v>
      </c>
      <c r="H17" s="23">
        <f t="shared" si="0"/>
        <v>3.64</v>
      </c>
      <c r="I17" s="23">
        <f t="shared" si="0"/>
        <v>0.36</v>
      </c>
      <c r="J17" s="23">
        <f t="shared" si="0"/>
        <v>0.06</v>
      </c>
      <c r="K17" s="23">
        <f t="shared" si="0"/>
        <v>1.54</v>
      </c>
      <c r="L17" s="26">
        <v>0</v>
      </c>
    </row>
    <row r="18" spans="1:17" ht="15.75" hidden="1" customHeight="1" outlineLevel="1" x14ac:dyDescent="0.25">
      <c r="A18" s="53"/>
      <c r="B18" s="56"/>
      <c r="C18" s="49"/>
      <c r="D18" s="49"/>
      <c r="E18" s="49"/>
      <c r="F18" s="22">
        <v>2024</v>
      </c>
      <c r="G18" s="23">
        <f t="shared" si="0"/>
        <v>8.4</v>
      </c>
      <c r="H18" s="23">
        <f t="shared" si="0"/>
        <v>5.46</v>
      </c>
      <c r="I18" s="23">
        <f t="shared" si="0"/>
        <v>0.54</v>
      </c>
      <c r="J18" s="23">
        <f t="shared" si="0"/>
        <v>0.09</v>
      </c>
      <c r="K18" s="23">
        <f t="shared" si="0"/>
        <v>2.31</v>
      </c>
      <c r="L18" s="26">
        <v>0</v>
      </c>
    </row>
    <row r="19" spans="1:17" ht="25.5" hidden="1" customHeight="1" outlineLevel="1" x14ac:dyDescent="0.25">
      <c r="A19" s="53"/>
      <c r="B19" s="56"/>
      <c r="C19" s="49"/>
      <c r="D19" s="49"/>
      <c r="E19" s="49"/>
      <c r="F19" s="22">
        <v>2025</v>
      </c>
      <c r="G19" s="23">
        <f t="shared" si="0"/>
        <v>8.4</v>
      </c>
      <c r="H19" s="23">
        <f t="shared" si="0"/>
        <v>5.46</v>
      </c>
      <c r="I19" s="23">
        <f t="shared" si="0"/>
        <v>0.54</v>
      </c>
      <c r="J19" s="23">
        <f t="shared" si="0"/>
        <v>0.09</v>
      </c>
      <c r="K19" s="23">
        <f t="shared" si="0"/>
        <v>2.31</v>
      </c>
      <c r="L19" s="26">
        <v>0</v>
      </c>
      <c r="O19" s="3"/>
      <c r="P19" s="2"/>
    </row>
    <row r="20" spans="1:17" ht="10.5" hidden="1" customHeight="1" outlineLevel="1" x14ac:dyDescent="0.25">
      <c r="A20" s="54"/>
      <c r="B20" s="56"/>
      <c r="C20" s="49"/>
      <c r="D20" s="49"/>
      <c r="E20" s="49"/>
      <c r="F20" s="22" t="s">
        <v>14</v>
      </c>
      <c r="G20" s="23">
        <f t="shared" si="0"/>
        <v>30.857999999999997</v>
      </c>
      <c r="H20" s="23">
        <f t="shared" si="0"/>
        <v>20.02</v>
      </c>
      <c r="I20" s="23">
        <f t="shared" si="0"/>
        <v>1.98</v>
      </c>
      <c r="J20" s="23">
        <f t="shared" si="0"/>
        <v>0.44999999999999996</v>
      </c>
      <c r="K20" s="23">
        <f t="shared" si="0"/>
        <v>8.4080000000000013</v>
      </c>
      <c r="L20" s="26">
        <v>0</v>
      </c>
      <c r="O20" s="3"/>
      <c r="P20" s="2"/>
    </row>
    <row r="21" spans="1:17" ht="15.75" hidden="1" customHeight="1" outlineLevel="1" x14ac:dyDescent="0.25">
      <c r="A21" s="58" t="s">
        <v>27</v>
      </c>
      <c r="B21" s="56"/>
      <c r="C21" s="47" t="s">
        <v>32</v>
      </c>
      <c r="D21" s="48" t="s">
        <v>0</v>
      </c>
      <c r="E21" s="22" t="s">
        <v>35</v>
      </c>
      <c r="F21" s="22">
        <v>2020</v>
      </c>
      <c r="G21" s="23">
        <f>H21+I21+J21+K21</f>
        <v>2.8579999999999997</v>
      </c>
      <c r="H21" s="23">
        <v>1.82</v>
      </c>
      <c r="I21" s="23">
        <v>0.18</v>
      </c>
      <c r="J21" s="23">
        <v>0.03</v>
      </c>
      <c r="K21" s="23">
        <v>0.82799999999999996</v>
      </c>
      <c r="L21" s="26">
        <v>0</v>
      </c>
      <c r="O21" s="3"/>
      <c r="P21" s="2"/>
    </row>
    <row r="22" spans="1:17" ht="15.75" hidden="1" customHeight="1" outlineLevel="1" x14ac:dyDescent="0.25">
      <c r="A22" s="59"/>
      <c r="B22" s="56"/>
      <c r="C22" s="47"/>
      <c r="D22" s="48"/>
      <c r="E22" s="22" t="s">
        <v>21</v>
      </c>
      <c r="F22" s="22">
        <v>2021</v>
      </c>
      <c r="G22" s="23">
        <f t="shared" ref="G22:G26" si="1">H22+I22+J22+K22</f>
        <v>2.8</v>
      </c>
      <c r="H22" s="23">
        <v>1.82</v>
      </c>
      <c r="I22" s="23">
        <v>0.18</v>
      </c>
      <c r="J22" s="23">
        <v>0.15</v>
      </c>
      <c r="K22" s="23">
        <v>0.65</v>
      </c>
      <c r="L22" s="26">
        <v>0</v>
      </c>
      <c r="O22" s="3"/>
      <c r="P22" s="2"/>
    </row>
    <row r="23" spans="1:17" ht="15.75" hidden="1" customHeight="1" outlineLevel="1" x14ac:dyDescent="0.25">
      <c r="A23" s="59"/>
      <c r="B23" s="56"/>
      <c r="C23" s="47"/>
      <c r="D23" s="48"/>
      <c r="E23" s="22" t="s">
        <v>22</v>
      </c>
      <c r="F23" s="22">
        <v>2022</v>
      </c>
      <c r="G23" s="23">
        <f t="shared" si="1"/>
        <v>2.8</v>
      </c>
      <c r="H23" s="23">
        <v>1.82</v>
      </c>
      <c r="I23" s="23">
        <f t="shared" ref="I23:I26" si="2">H23*9/91</f>
        <v>0.18</v>
      </c>
      <c r="J23" s="23">
        <v>0.03</v>
      </c>
      <c r="K23" s="23">
        <v>0.77</v>
      </c>
      <c r="L23" s="26">
        <v>0</v>
      </c>
      <c r="O23" s="3"/>
      <c r="P23" s="2"/>
    </row>
    <row r="24" spans="1:17" ht="15.75" hidden="1" customHeight="1" outlineLevel="1" x14ac:dyDescent="0.25">
      <c r="A24" s="59"/>
      <c r="B24" s="56"/>
      <c r="C24" s="47"/>
      <c r="D24" s="48"/>
      <c r="E24" s="22" t="s">
        <v>36</v>
      </c>
      <c r="F24" s="22">
        <v>2023</v>
      </c>
      <c r="G24" s="23">
        <f t="shared" si="1"/>
        <v>5.6</v>
      </c>
      <c r="H24" s="23">
        <v>3.64</v>
      </c>
      <c r="I24" s="23">
        <v>0.36</v>
      </c>
      <c r="J24" s="23">
        <v>0.06</v>
      </c>
      <c r="K24" s="23">
        <v>1.54</v>
      </c>
      <c r="L24" s="26">
        <v>0</v>
      </c>
      <c r="O24" s="3"/>
      <c r="P24" s="2"/>
    </row>
    <row r="25" spans="1:17" ht="15.75" hidden="1" customHeight="1" outlineLevel="1" x14ac:dyDescent="0.25">
      <c r="A25" s="59"/>
      <c r="B25" s="56"/>
      <c r="C25" s="47"/>
      <c r="D25" s="48"/>
      <c r="E25" s="22" t="s">
        <v>33</v>
      </c>
      <c r="F25" s="22">
        <v>2024</v>
      </c>
      <c r="G25" s="23">
        <f>H25+I25+J25+K25</f>
        <v>8.4</v>
      </c>
      <c r="H25" s="23">
        <v>5.46</v>
      </c>
      <c r="I25" s="23">
        <f t="shared" si="2"/>
        <v>0.54</v>
      </c>
      <c r="J25" s="23">
        <v>0.09</v>
      </c>
      <c r="K25" s="23">
        <v>2.31</v>
      </c>
      <c r="L25" s="26">
        <v>0</v>
      </c>
      <c r="O25" s="3"/>
      <c r="P25" s="2"/>
    </row>
    <row r="26" spans="1:17" ht="30" hidden="1" customHeight="1" outlineLevel="1" x14ac:dyDescent="0.25">
      <c r="A26" s="59"/>
      <c r="B26" s="56"/>
      <c r="C26" s="47"/>
      <c r="D26" s="48"/>
      <c r="E26" s="22" t="s">
        <v>34</v>
      </c>
      <c r="F26" s="22">
        <v>2025</v>
      </c>
      <c r="G26" s="23">
        <f t="shared" si="1"/>
        <v>8.4</v>
      </c>
      <c r="H26" s="23">
        <v>5.46</v>
      </c>
      <c r="I26" s="23">
        <f t="shared" si="2"/>
        <v>0.54</v>
      </c>
      <c r="J26" s="23">
        <v>0.09</v>
      </c>
      <c r="K26" s="23">
        <v>2.31</v>
      </c>
      <c r="L26" s="26">
        <v>0</v>
      </c>
    </row>
    <row r="27" spans="1:17" ht="15.75" hidden="1" customHeight="1" outlineLevel="1" x14ac:dyDescent="0.25">
      <c r="A27" s="60"/>
      <c r="B27" s="57"/>
      <c r="C27" s="47"/>
      <c r="D27" s="48"/>
      <c r="E27" s="22" t="s">
        <v>37</v>
      </c>
      <c r="F27" s="22" t="s">
        <v>14</v>
      </c>
      <c r="G27" s="23">
        <f>SUM(G21:G26)</f>
        <v>30.857999999999997</v>
      </c>
      <c r="H27" s="23">
        <f>SUM(H21:H26)</f>
        <v>20.02</v>
      </c>
      <c r="I27" s="23">
        <f t="shared" ref="I27:K27" si="3">SUM(I21:I26)</f>
        <v>1.98</v>
      </c>
      <c r="J27" s="23">
        <f t="shared" si="3"/>
        <v>0.44999999999999996</v>
      </c>
      <c r="K27" s="23">
        <f t="shared" si="3"/>
        <v>8.4080000000000013</v>
      </c>
      <c r="L27" s="26">
        <v>0</v>
      </c>
    </row>
    <row r="28" spans="1:17" ht="15.75" hidden="1" customHeight="1" outlineLevel="1" x14ac:dyDescent="0.25">
      <c r="A28" s="69" t="s">
        <v>28</v>
      </c>
      <c r="B28" s="55" t="s">
        <v>42</v>
      </c>
      <c r="C28" s="49"/>
      <c r="D28" s="49"/>
      <c r="E28" s="49"/>
      <c r="F28" s="22">
        <v>2020</v>
      </c>
      <c r="G28" s="23" t="e">
        <f>G35+G42+G49+#REF!</f>
        <v>#REF!</v>
      </c>
      <c r="H28" s="23" t="e">
        <f>H35+H42+H49+#REF!</f>
        <v>#REF!</v>
      </c>
      <c r="I28" s="23" t="e">
        <f>I35+I42+I49+#REF!</f>
        <v>#REF!</v>
      </c>
      <c r="J28" s="23" t="e">
        <f>J35+J42+J49+#REF!</f>
        <v>#REF!</v>
      </c>
      <c r="K28" s="23" t="e">
        <f>K35+K42+K49+#REF!</f>
        <v>#REF!</v>
      </c>
      <c r="L28" s="26">
        <v>0</v>
      </c>
      <c r="P28" s="4"/>
      <c r="Q28" s="4"/>
    </row>
    <row r="29" spans="1:17" ht="15.75" hidden="1" customHeight="1" outlineLevel="1" x14ac:dyDescent="0.25">
      <c r="A29" s="70"/>
      <c r="B29" s="56"/>
      <c r="C29" s="49"/>
      <c r="D29" s="49"/>
      <c r="E29" s="49"/>
      <c r="F29" s="22">
        <v>2021</v>
      </c>
      <c r="G29" s="23" t="e">
        <f>G36+G43+G50+#REF!</f>
        <v>#REF!</v>
      </c>
      <c r="H29" s="23" t="e">
        <f>H36+H43+H50+#REF!</f>
        <v>#REF!</v>
      </c>
      <c r="I29" s="23" t="e">
        <f>I36+I43+I50+#REF!</f>
        <v>#REF!</v>
      </c>
      <c r="J29" s="23" t="e">
        <f>J36+J43+J50+#REF!</f>
        <v>#REF!</v>
      </c>
      <c r="K29" s="23" t="e">
        <f>K36+K43+K50+#REF!</f>
        <v>#REF!</v>
      </c>
      <c r="L29" s="26" t="e">
        <f>L36+L43+L50+#REF!</f>
        <v>#REF!</v>
      </c>
      <c r="O29" s="7"/>
    </row>
    <row r="30" spans="1:17" ht="15.75" hidden="1" customHeight="1" outlineLevel="1" x14ac:dyDescent="0.25">
      <c r="A30" s="70"/>
      <c r="B30" s="56"/>
      <c r="C30" s="49"/>
      <c r="D30" s="49"/>
      <c r="E30" s="49"/>
      <c r="F30" s="22">
        <v>2022</v>
      </c>
      <c r="G30" s="23" t="e">
        <f>G37+G44+G51+#REF!</f>
        <v>#REF!</v>
      </c>
      <c r="H30" s="23" t="e">
        <f>H37+H44+H51+#REF!</f>
        <v>#REF!</v>
      </c>
      <c r="I30" s="23" t="e">
        <f>I37+I44+I51+#REF!</f>
        <v>#REF!</v>
      </c>
      <c r="J30" s="23" t="e">
        <f>J37+J44+J51+#REF!</f>
        <v>#REF!</v>
      </c>
      <c r="K30" s="23" t="e">
        <f>K37+K44+K51+#REF!</f>
        <v>#REF!</v>
      </c>
      <c r="L30" s="26" t="e">
        <f>L37+L44+L51+#REF!</f>
        <v>#REF!</v>
      </c>
    </row>
    <row r="31" spans="1:17" ht="15.75" hidden="1" customHeight="1" outlineLevel="1" x14ac:dyDescent="0.25">
      <c r="A31" s="70"/>
      <c r="B31" s="56"/>
      <c r="C31" s="49"/>
      <c r="D31" s="49"/>
      <c r="E31" s="49"/>
      <c r="F31" s="22">
        <v>2023</v>
      </c>
      <c r="G31" s="23" t="e">
        <f>G38+G45+G52+#REF!</f>
        <v>#REF!</v>
      </c>
      <c r="H31" s="23" t="e">
        <f>H38+H45+H52+#REF!</f>
        <v>#REF!</v>
      </c>
      <c r="I31" s="23" t="e">
        <f>I38+I45+I52+#REF!</f>
        <v>#REF!</v>
      </c>
      <c r="J31" s="23" t="e">
        <f>J38+J45+J52+#REF!</f>
        <v>#REF!</v>
      </c>
      <c r="K31" s="23" t="e">
        <f>K38+K45+K52+#REF!</f>
        <v>#REF!</v>
      </c>
      <c r="L31" s="26" t="e">
        <f>L38+L45+L52+#REF!</f>
        <v>#REF!</v>
      </c>
    </row>
    <row r="32" spans="1:17" ht="33" hidden="1" customHeight="1" outlineLevel="1" x14ac:dyDescent="0.25">
      <c r="A32" s="70"/>
      <c r="B32" s="56"/>
      <c r="C32" s="49"/>
      <c r="D32" s="49"/>
      <c r="E32" s="49"/>
      <c r="F32" s="22">
        <v>2024</v>
      </c>
      <c r="G32" s="23" t="e">
        <f>G39+G46+G53+#REF!</f>
        <v>#REF!</v>
      </c>
      <c r="H32" s="23" t="e">
        <f>H39+H46+H53+#REF!</f>
        <v>#REF!</v>
      </c>
      <c r="I32" s="23" t="e">
        <f>I39+I46+I53+#REF!</f>
        <v>#REF!</v>
      </c>
      <c r="J32" s="23" t="e">
        <f>J39+J46+J53+#REF!</f>
        <v>#REF!</v>
      </c>
      <c r="K32" s="23" t="e">
        <f>K39+K46+K53+#REF!</f>
        <v>#REF!</v>
      </c>
      <c r="L32" s="26" t="e">
        <f>L39+L46+L53+#REF!</f>
        <v>#REF!</v>
      </c>
    </row>
    <row r="33" spans="1:12" ht="38.25" hidden="1" customHeight="1" outlineLevel="1" x14ac:dyDescent="0.25">
      <c r="A33" s="70"/>
      <c r="B33" s="56"/>
      <c r="C33" s="49"/>
      <c r="D33" s="49"/>
      <c r="E33" s="49"/>
      <c r="F33" s="22">
        <v>2025</v>
      </c>
      <c r="G33" s="23" t="e">
        <f>G40+G47+G54+#REF!</f>
        <v>#REF!</v>
      </c>
      <c r="H33" s="23" t="e">
        <f>H40+H47+H54+#REF!</f>
        <v>#REF!</v>
      </c>
      <c r="I33" s="23" t="e">
        <f>I40+I47+I54+#REF!</f>
        <v>#REF!</v>
      </c>
      <c r="J33" s="23" t="e">
        <f>J40+J47+J54+#REF!</f>
        <v>#REF!</v>
      </c>
      <c r="K33" s="23" t="e">
        <f>K40+K47+K54+#REF!</f>
        <v>#REF!</v>
      </c>
      <c r="L33" s="26" t="e">
        <f>L40+L47+L54+#REF!</f>
        <v>#REF!</v>
      </c>
    </row>
    <row r="34" spans="1:12" ht="15.75" hidden="1" customHeight="1" outlineLevel="1" x14ac:dyDescent="0.25">
      <c r="A34" s="71"/>
      <c r="B34" s="56"/>
      <c r="C34" s="49"/>
      <c r="D34" s="49"/>
      <c r="E34" s="49"/>
      <c r="F34" s="22" t="s">
        <v>14</v>
      </c>
      <c r="G34" s="23" t="e">
        <f>G41+G48+G55+#REF!</f>
        <v>#REF!</v>
      </c>
      <c r="H34" s="23" t="e">
        <f>H41+H48+H55+#REF!</f>
        <v>#REF!</v>
      </c>
      <c r="I34" s="23" t="e">
        <f>I41+I48+I55+#REF!</f>
        <v>#REF!</v>
      </c>
      <c r="J34" s="23" t="e">
        <f>J41+J48+J55+#REF!</f>
        <v>#REF!</v>
      </c>
      <c r="K34" s="23" t="e">
        <f>K41+K48+K55+#REF!</f>
        <v>#REF!</v>
      </c>
      <c r="L34" s="26">
        <v>0</v>
      </c>
    </row>
    <row r="35" spans="1:12" ht="15.75" hidden="1" customHeight="1" outlineLevel="1" x14ac:dyDescent="0.25">
      <c r="A35" s="58" t="s">
        <v>29</v>
      </c>
      <c r="B35" s="56"/>
      <c r="C35" s="47" t="s">
        <v>1</v>
      </c>
      <c r="D35" s="48" t="s">
        <v>24</v>
      </c>
      <c r="E35" s="22" t="s">
        <v>15</v>
      </c>
      <c r="F35" s="22">
        <v>2020</v>
      </c>
      <c r="G35" s="23">
        <v>0</v>
      </c>
      <c r="H35" s="23">
        <v>0</v>
      </c>
      <c r="I35" s="23">
        <v>0</v>
      </c>
      <c r="J35" s="23">
        <f>(H35+I35)*1%</f>
        <v>0</v>
      </c>
      <c r="K35" s="23">
        <v>0</v>
      </c>
      <c r="L35" s="26">
        <v>0</v>
      </c>
    </row>
    <row r="36" spans="1:12" ht="15.75" hidden="1" customHeight="1" outlineLevel="1" x14ac:dyDescent="0.25">
      <c r="A36" s="59"/>
      <c r="B36" s="56"/>
      <c r="C36" s="47"/>
      <c r="D36" s="48"/>
      <c r="E36" s="22" t="s">
        <v>16</v>
      </c>
      <c r="F36" s="22">
        <v>2021</v>
      </c>
      <c r="G36" s="23">
        <f t="shared" ref="G36:G41" si="4">H36+I36+J36</f>
        <v>0</v>
      </c>
      <c r="H36" s="23">
        <v>0</v>
      </c>
      <c r="I36" s="23">
        <f t="shared" ref="I36:I40" si="5">H36*9/91</f>
        <v>0</v>
      </c>
      <c r="J36" s="23">
        <f t="shared" ref="J36:J40" si="6">(H36+I36)*1%</f>
        <v>0</v>
      </c>
      <c r="K36" s="23">
        <v>0</v>
      </c>
      <c r="L36" s="26">
        <v>0</v>
      </c>
    </row>
    <row r="37" spans="1:12" ht="15.75" hidden="1" customHeight="1" outlineLevel="1" x14ac:dyDescent="0.25">
      <c r="A37" s="59"/>
      <c r="B37" s="56"/>
      <c r="C37" s="47"/>
      <c r="D37" s="48"/>
      <c r="E37" s="22" t="s">
        <v>17</v>
      </c>
      <c r="F37" s="22">
        <v>2022</v>
      </c>
      <c r="G37" s="23">
        <f t="shared" si="4"/>
        <v>0</v>
      </c>
      <c r="H37" s="23">
        <v>0</v>
      </c>
      <c r="I37" s="23">
        <f t="shared" si="5"/>
        <v>0</v>
      </c>
      <c r="J37" s="23">
        <f t="shared" si="6"/>
        <v>0</v>
      </c>
      <c r="K37" s="23">
        <v>0</v>
      </c>
      <c r="L37" s="26">
        <v>0</v>
      </c>
    </row>
    <row r="38" spans="1:12" ht="15.75" hidden="1" customHeight="1" outlineLevel="1" x14ac:dyDescent="0.25">
      <c r="A38" s="59"/>
      <c r="B38" s="56"/>
      <c r="C38" s="47"/>
      <c r="D38" s="48"/>
      <c r="E38" s="22" t="s">
        <v>18</v>
      </c>
      <c r="F38" s="22">
        <v>2023</v>
      </c>
      <c r="G38" s="23">
        <f t="shared" si="4"/>
        <v>0</v>
      </c>
      <c r="H38" s="23">
        <v>0</v>
      </c>
      <c r="I38" s="23">
        <f t="shared" si="5"/>
        <v>0</v>
      </c>
      <c r="J38" s="23">
        <f t="shared" si="6"/>
        <v>0</v>
      </c>
      <c r="K38" s="23">
        <v>0</v>
      </c>
      <c r="L38" s="26">
        <v>0</v>
      </c>
    </row>
    <row r="39" spans="1:12" ht="73.5" hidden="1" customHeight="1" outlineLevel="1" x14ac:dyDescent="0.25">
      <c r="A39" s="59"/>
      <c r="B39" s="56"/>
      <c r="C39" s="47"/>
      <c r="D39" s="48"/>
      <c r="E39" s="22" t="s">
        <v>19</v>
      </c>
      <c r="F39" s="22">
        <v>2024</v>
      </c>
      <c r="G39" s="23">
        <f t="shared" si="4"/>
        <v>0</v>
      </c>
      <c r="H39" s="23">
        <v>0</v>
      </c>
      <c r="I39" s="23">
        <f t="shared" si="5"/>
        <v>0</v>
      </c>
      <c r="J39" s="23">
        <f t="shared" si="6"/>
        <v>0</v>
      </c>
      <c r="K39" s="23">
        <v>0</v>
      </c>
      <c r="L39" s="26">
        <v>0</v>
      </c>
    </row>
    <row r="40" spans="1:12" ht="27.75" hidden="1" customHeight="1" outlineLevel="1" x14ac:dyDescent="0.25">
      <c r="A40" s="59"/>
      <c r="B40" s="56"/>
      <c r="C40" s="47"/>
      <c r="D40" s="48"/>
      <c r="E40" s="22" t="s">
        <v>20</v>
      </c>
      <c r="F40" s="22">
        <v>2025</v>
      </c>
      <c r="G40" s="23">
        <f t="shared" si="4"/>
        <v>0</v>
      </c>
      <c r="H40" s="23">
        <v>0</v>
      </c>
      <c r="I40" s="23">
        <f t="shared" si="5"/>
        <v>0</v>
      </c>
      <c r="J40" s="23">
        <f t="shared" si="6"/>
        <v>0</v>
      </c>
      <c r="K40" s="23">
        <v>0</v>
      </c>
      <c r="L40" s="26">
        <v>0</v>
      </c>
    </row>
    <row r="41" spans="1:12" ht="15.75" hidden="1" customHeight="1" outlineLevel="1" x14ac:dyDescent="0.25">
      <c r="A41" s="60"/>
      <c r="B41" s="57"/>
      <c r="C41" s="47"/>
      <c r="D41" s="48"/>
      <c r="E41" s="22" t="s">
        <v>23</v>
      </c>
      <c r="F41" s="22" t="s">
        <v>14</v>
      </c>
      <c r="G41" s="23">
        <f t="shared" si="4"/>
        <v>0</v>
      </c>
      <c r="H41" s="23">
        <f t="shared" ref="H41:K41" si="7">SUM(H35:H40)</f>
        <v>0</v>
      </c>
      <c r="I41" s="23">
        <f t="shared" si="7"/>
        <v>0</v>
      </c>
      <c r="J41" s="23">
        <f t="shared" si="7"/>
        <v>0</v>
      </c>
      <c r="K41" s="23">
        <f t="shared" si="7"/>
        <v>0</v>
      </c>
      <c r="L41" s="26">
        <f t="shared" ref="L41" si="8">SUM(L35:L40)</f>
        <v>0</v>
      </c>
    </row>
    <row r="42" spans="1:12" ht="15.75" hidden="1" customHeight="1" outlineLevel="1" x14ac:dyDescent="0.25">
      <c r="A42" s="58" t="s">
        <v>30</v>
      </c>
      <c r="B42" s="55" t="s">
        <v>42</v>
      </c>
      <c r="C42" s="47" t="s">
        <v>2</v>
      </c>
      <c r="D42" s="48" t="s">
        <v>25</v>
      </c>
      <c r="E42" s="22" t="s">
        <v>39</v>
      </c>
      <c r="F42" s="22">
        <v>2020</v>
      </c>
      <c r="G42" s="23">
        <f>H42+I42+J42+K42</f>
        <v>4.6985800199999996</v>
      </c>
      <c r="H42" s="23">
        <v>4.2329507199999998</v>
      </c>
      <c r="I42" s="23">
        <v>0.4186435</v>
      </c>
      <c r="J42" s="23">
        <v>4.6985800000000001E-2</v>
      </c>
      <c r="K42" s="23">
        <v>0</v>
      </c>
      <c r="L42" s="26">
        <v>0</v>
      </c>
    </row>
    <row r="43" spans="1:12" ht="15.75" hidden="1" customHeight="1" outlineLevel="1" x14ac:dyDescent="0.25">
      <c r="A43" s="59"/>
      <c r="B43" s="56"/>
      <c r="C43" s="47"/>
      <c r="D43" s="48"/>
      <c r="E43" s="22" t="s">
        <v>40</v>
      </c>
      <c r="F43" s="22">
        <v>2021</v>
      </c>
      <c r="G43" s="23">
        <f>H43+I43+J43+K43</f>
        <v>76.273938000000001</v>
      </c>
      <c r="H43" s="23">
        <v>68.715186000000003</v>
      </c>
      <c r="I43" s="23">
        <v>6.7960130000000003</v>
      </c>
      <c r="J43" s="23">
        <v>0.76273899999999994</v>
      </c>
      <c r="K43" s="23">
        <v>0</v>
      </c>
      <c r="L43" s="26">
        <v>0</v>
      </c>
    </row>
    <row r="44" spans="1:12" ht="15.75" hidden="1" customHeight="1" outlineLevel="1" x14ac:dyDescent="0.25">
      <c r="A44" s="59"/>
      <c r="B44" s="56"/>
      <c r="C44" s="47"/>
      <c r="D44" s="48"/>
      <c r="E44" s="22" t="s">
        <v>17</v>
      </c>
      <c r="F44" s="22">
        <v>2022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6">
        <v>0</v>
      </c>
    </row>
    <row r="45" spans="1:12" ht="15.75" hidden="1" customHeight="1" outlineLevel="1" x14ac:dyDescent="0.25">
      <c r="A45" s="59"/>
      <c r="B45" s="56"/>
      <c r="C45" s="47"/>
      <c r="D45" s="48"/>
      <c r="E45" s="22" t="s">
        <v>18</v>
      </c>
      <c r="F45" s="22">
        <v>2023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6">
        <v>0</v>
      </c>
    </row>
    <row r="46" spans="1:12" ht="15.75" hidden="1" customHeight="1" outlineLevel="1" x14ac:dyDescent="0.25">
      <c r="A46" s="59"/>
      <c r="B46" s="56"/>
      <c r="C46" s="47"/>
      <c r="D46" s="48"/>
      <c r="E46" s="22" t="s">
        <v>19</v>
      </c>
      <c r="F46" s="22">
        <v>2024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6">
        <v>0</v>
      </c>
    </row>
    <row r="47" spans="1:12" ht="29.25" hidden="1" customHeight="1" outlineLevel="1" x14ac:dyDescent="0.25">
      <c r="A47" s="59"/>
      <c r="B47" s="56"/>
      <c r="C47" s="47"/>
      <c r="D47" s="48"/>
      <c r="E47" s="22" t="s">
        <v>20</v>
      </c>
      <c r="F47" s="22">
        <v>2025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6">
        <v>0</v>
      </c>
    </row>
    <row r="48" spans="1:12" ht="15.75" hidden="1" customHeight="1" outlineLevel="1" x14ac:dyDescent="0.25">
      <c r="A48" s="60"/>
      <c r="B48" s="56"/>
      <c r="C48" s="47"/>
      <c r="D48" s="48"/>
      <c r="E48" s="22" t="s">
        <v>41</v>
      </c>
      <c r="F48" s="22" t="s">
        <v>14</v>
      </c>
      <c r="G48" s="23">
        <f>SUM(G42:G47)</f>
        <v>80.972518019999995</v>
      </c>
      <c r="H48" s="23">
        <f t="shared" ref="H48:K48" si="9">SUM(H42:H47)</f>
        <v>72.948136720000008</v>
      </c>
      <c r="I48" s="23">
        <f t="shared" si="9"/>
        <v>7.2146565000000002</v>
      </c>
      <c r="J48" s="23">
        <f t="shared" si="9"/>
        <v>0.80972479999999991</v>
      </c>
      <c r="K48" s="23">
        <f t="shared" si="9"/>
        <v>0</v>
      </c>
      <c r="L48" s="26">
        <f t="shared" ref="L48" si="10">SUM(L42:L47)</f>
        <v>0</v>
      </c>
    </row>
    <row r="49" spans="1:12" ht="15.75" hidden="1" customHeight="1" outlineLevel="1" x14ac:dyDescent="0.25">
      <c r="A49" s="58" t="s">
        <v>31</v>
      </c>
      <c r="B49" s="56"/>
      <c r="C49" s="47" t="s">
        <v>3</v>
      </c>
      <c r="D49" s="48" t="s">
        <v>0</v>
      </c>
      <c r="E49" s="22" t="s">
        <v>38</v>
      </c>
      <c r="F49" s="22">
        <v>2020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6">
        <v>0</v>
      </c>
    </row>
    <row r="50" spans="1:12" ht="15.75" hidden="1" customHeight="1" outlineLevel="1" x14ac:dyDescent="0.25">
      <c r="A50" s="59"/>
      <c r="B50" s="56"/>
      <c r="C50" s="47"/>
      <c r="D50" s="48"/>
      <c r="E50" s="22" t="s">
        <v>16</v>
      </c>
      <c r="F50" s="22">
        <v>2021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6">
        <v>0</v>
      </c>
    </row>
    <row r="51" spans="1:12" ht="15.75" hidden="1" customHeight="1" outlineLevel="1" x14ac:dyDescent="0.25">
      <c r="A51" s="59"/>
      <c r="B51" s="56"/>
      <c r="C51" s="47"/>
      <c r="D51" s="48"/>
      <c r="E51" s="22" t="s">
        <v>17</v>
      </c>
      <c r="F51" s="22">
        <v>2022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6">
        <v>0</v>
      </c>
    </row>
    <row r="52" spans="1:12" ht="15.75" hidden="1" customHeight="1" outlineLevel="1" x14ac:dyDescent="0.25">
      <c r="A52" s="59"/>
      <c r="B52" s="56"/>
      <c r="C52" s="47"/>
      <c r="D52" s="48"/>
      <c r="E52" s="22" t="s">
        <v>18</v>
      </c>
      <c r="F52" s="22">
        <v>2023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6">
        <v>0</v>
      </c>
    </row>
    <row r="53" spans="1:12" ht="95.25" hidden="1" customHeight="1" outlineLevel="1" x14ac:dyDescent="0.25">
      <c r="A53" s="59"/>
      <c r="B53" s="56"/>
      <c r="C53" s="47"/>
      <c r="D53" s="48"/>
      <c r="E53" s="22" t="s">
        <v>19</v>
      </c>
      <c r="F53" s="22">
        <v>2024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6">
        <v>0</v>
      </c>
    </row>
    <row r="54" spans="1:12" ht="15.75" hidden="1" customHeight="1" x14ac:dyDescent="0.25">
      <c r="A54" s="59"/>
      <c r="B54" s="56"/>
      <c r="C54" s="47"/>
      <c r="D54" s="48"/>
      <c r="E54" s="22" t="s">
        <v>20</v>
      </c>
      <c r="F54" s="22">
        <v>2025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6">
        <v>0</v>
      </c>
    </row>
    <row r="55" spans="1:12" ht="15.75" hidden="1" customHeight="1" x14ac:dyDescent="0.25">
      <c r="A55" s="60"/>
      <c r="B55" s="57"/>
      <c r="C55" s="47"/>
      <c r="D55" s="48"/>
      <c r="E55" s="22" t="s">
        <v>23</v>
      </c>
      <c r="F55" s="22" t="s">
        <v>14</v>
      </c>
      <c r="G55" s="23">
        <f>SUM(G49:G54)</f>
        <v>0</v>
      </c>
      <c r="H55" s="23">
        <f t="shared" ref="H55:K55" si="11">SUM(H49:H54)</f>
        <v>0</v>
      </c>
      <c r="I55" s="23">
        <f t="shared" si="11"/>
        <v>0</v>
      </c>
      <c r="J55" s="23">
        <f t="shared" si="11"/>
        <v>0</v>
      </c>
      <c r="K55" s="23">
        <f t="shared" si="11"/>
        <v>0</v>
      </c>
      <c r="L55" s="26">
        <f t="shared" ref="L55" si="12">SUM(L49:L54)</f>
        <v>0</v>
      </c>
    </row>
    <row r="56" spans="1:12" ht="164.25" customHeight="1" x14ac:dyDescent="0.25">
      <c r="A56" s="31" t="s">
        <v>49</v>
      </c>
      <c r="B56" s="32" t="s">
        <v>25</v>
      </c>
      <c r="C56" s="28" t="s">
        <v>50</v>
      </c>
      <c r="D56" s="28">
        <v>2022</v>
      </c>
      <c r="E56" s="30">
        <v>102.96664800000001</v>
      </c>
      <c r="F56" s="30">
        <v>99.182900000000004</v>
      </c>
      <c r="G56" s="30">
        <v>2.0341179999999999</v>
      </c>
      <c r="H56" s="30">
        <v>0</v>
      </c>
      <c r="I56" s="30">
        <v>0</v>
      </c>
      <c r="J56" s="30">
        <v>0.10131999999999999</v>
      </c>
      <c r="K56"/>
      <c r="L56"/>
    </row>
    <row r="57" spans="1:12" ht="147.75" customHeight="1" x14ac:dyDescent="0.25">
      <c r="A57" s="31" t="s">
        <v>51</v>
      </c>
      <c r="B57" s="32" t="s">
        <v>25</v>
      </c>
      <c r="C57" s="28" t="s">
        <v>52</v>
      </c>
      <c r="D57" s="28">
        <v>2022</v>
      </c>
      <c r="E57" s="30">
        <v>82.626189999999994</v>
      </c>
      <c r="F57" s="30">
        <v>80.266999999999996</v>
      </c>
      <c r="G57" s="30">
        <v>1.6380699999999999</v>
      </c>
      <c r="H57" s="30">
        <v>0</v>
      </c>
      <c r="I57" s="30">
        <v>0</v>
      </c>
      <c r="J57" s="30">
        <v>8.2000000000000003E-2</v>
      </c>
      <c r="K57"/>
      <c r="L57"/>
    </row>
    <row r="58" spans="1:12" ht="147.75" customHeight="1" x14ac:dyDescent="0.25">
      <c r="A58" s="31" t="s">
        <v>53</v>
      </c>
      <c r="B58" s="32" t="s">
        <v>25</v>
      </c>
      <c r="C58" s="28" t="s">
        <v>54</v>
      </c>
      <c r="D58" s="28">
        <v>2022</v>
      </c>
      <c r="E58" s="30">
        <v>12.30283</v>
      </c>
      <c r="F58" s="30">
        <v>12.044700000000001</v>
      </c>
      <c r="G58" s="30">
        <v>0.24582999999999999</v>
      </c>
      <c r="H58" s="30">
        <v>0</v>
      </c>
      <c r="I58" s="30">
        <v>0</v>
      </c>
      <c r="J58" s="30">
        <v>1.23E-2</v>
      </c>
      <c r="K58"/>
      <c r="L58"/>
    </row>
    <row r="59" spans="1:12" ht="15.75" x14ac:dyDescent="0.25">
      <c r="A59" s="39" t="s">
        <v>45</v>
      </c>
      <c r="B59" s="40"/>
      <c r="C59" s="41"/>
      <c r="D59" s="21">
        <v>2022</v>
      </c>
      <c r="E59" s="38">
        <v>195.608238</v>
      </c>
      <c r="F59" s="38">
        <v>191.49459999999999</v>
      </c>
      <c r="G59" s="38">
        <v>3.918018</v>
      </c>
      <c r="H59" s="38">
        <v>0</v>
      </c>
      <c r="I59" s="38">
        <v>0</v>
      </c>
      <c r="J59" s="38">
        <v>0.19561999999999999</v>
      </c>
      <c r="K59"/>
      <c r="L59"/>
    </row>
    <row r="60" spans="1:12" ht="15.75" x14ac:dyDescent="0.25">
      <c r="A60" s="42"/>
      <c r="B60" s="43"/>
      <c r="C60" s="44"/>
      <c r="D60" s="21" t="s">
        <v>14</v>
      </c>
      <c r="E60" s="38">
        <v>195.608238</v>
      </c>
      <c r="F60" s="38">
        <v>191.49459999999999</v>
      </c>
      <c r="G60" s="38">
        <v>3.918018</v>
      </c>
      <c r="H60" s="38">
        <v>0</v>
      </c>
      <c r="I60" s="38">
        <v>0</v>
      </c>
      <c r="J60" s="38">
        <v>0.19561999999999999</v>
      </c>
      <c r="K60"/>
      <c r="L60"/>
    </row>
    <row r="61" spans="1:12" ht="24.75" customHeight="1" x14ac:dyDescent="0.25">
      <c r="A61" s="33"/>
      <c r="B61" s="33"/>
      <c r="C61" s="33"/>
      <c r="H61"/>
      <c r="I61"/>
      <c r="J61"/>
      <c r="K61"/>
      <c r="L61"/>
    </row>
    <row r="62" spans="1:12" ht="17.25" customHeight="1" outlineLevel="1" x14ac:dyDescent="0.25">
      <c r="A62" s="34"/>
      <c r="B62" s="34"/>
      <c r="C62" s="34"/>
      <c r="H62"/>
      <c r="I62"/>
      <c r="J62"/>
      <c r="K62"/>
      <c r="L62"/>
    </row>
    <row r="63" spans="1:12" ht="29.25" customHeight="1" outlineLevel="1" x14ac:dyDescent="0.25">
      <c r="A63" s="34"/>
      <c r="B63" s="34"/>
      <c r="C63" s="34"/>
      <c r="H63"/>
      <c r="I63"/>
      <c r="J63"/>
      <c r="K63"/>
      <c r="L63"/>
    </row>
    <row r="64" spans="1:12" ht="210.75" customHeight="1" outlineLevel="1" x14ac:dyDescent="0.25">
      <c r="A64" s="34"/>
      <c r="B64" s="34"/>
      <c r="C64" s="34"/>
      <c r="H64"/>
      <c r="I64"/>
      <c r="J64"/>
      <c r="K64"/>
      <c r="L64"/>
    </row>
    <row r="65" spans="1:12" ht="256.5" customHeight="1" outlineLevel="1" x14ac:dyDescent="0.25">
      <c r="A65" s="35"/>
      <c r="B65" s="36"/>
      <c r="C65" s="37"/>
      <c r="H65"/>
      <c r="I65"/>
      <c r="J65"/>
      <c r="K65"/>
      <c r="L65"/>
    </row>
    <row r="66" spans="1:12" ht="243.75" customHeight="1" outlineLevel="1" x14ac:dyDescent="0.25">
      <c r="H66"/>
      <c r="I66"/>
      <c r="J66"/>
      <c r="K66"/>
      <c r="L66"/>
    </row>
    <row r="67" spans="1:12" ht="15.75" customHeight="1" outlineLevel="1" x14ac:dyDescent="0.25">
      <c r="H67"/>
      <c r="I67"/>
      <c r="J67"/>
      <c r="K67"/>
      <c r="L67"/>
    </row>
    <row r="68" spans="1:12" ht="15.75" outlineLevel="1" x14ac:dyDescent="0.25">
      <c r="D68" s="17"/>
      <c r="E68" s="17"/>
      <c r="F68" s="15"/>
      <c r="G68" s="16"/>
      <c r="H68" s="16"/>
      <c r="I68" s="16"/>
      <c r="J68" s="16"/>
      <c r="K68"/>
      <c r="L68"/>
    </row>
    <row r="69" spans="1:12" ht="15.75" outlineLevel="1" x14ac:dyDescent="0.25">
      <c r="D69" s="17"/>
      <c r="E69" s="17"/>
      <c r="F69" s="15"/>
      <c r="G69" s="16"/>
      <c r="H69" s="16"/>
      <c r="I69" s="16"/>
      <c r="J69" s="16"/>
      <c r="K69"/>
      <c r="L69"/>
    </row>
    <row r="70" spans="1:12" ht="15.75" outlineLevel="1" x14ac:dyDescent="0.25">
      <c r="D70" s="17"/>
      <c r="E70" s="17"/>
      <c r="F70" s="15"/>
      <c r="G70" s="16"/>
      <c r="H70" s="16"/>
      <c r="I70" s="16"/>
      <c r="J70" s="16"/>
      <c r="K70"/>
      <c r="L70"/>
    </row>
    <row r="71" spans="1:12" outlineLevel="1" x14ac:dyDescent="0.25">
      <c r="K71"/>
      <c r="L71"/>
    </row>
    <row r="72" spans="1:12" ht="18.75" outlineLevel="1" x14ac:dyDescent="0.3">
      <c r="J72" s="29"/>
      <c r="K72"/>
      <c r="L72"/>
    </row>
    <row r="73" spans="1:12" ht="27.2" customHeight="1" outlineLevel="1" x14ac:dyDescent="0.25">
      <c r="A73" s="17"/>
      <c r="B73" s="17"/>
      <c r="C73" s="17"/>
      <c r="K73"/>
      <c r="L73"/>
    </row>
    <row r="74" spans="1:12" ht="15.75" customHeight="1" outlineLevel="1" x14ac:dyDescent="0.25">
      <c r="A74" s="17"/>
      <c r="B74" s="17"/>
      <c r="C74" s="17"/>
      <c r="K74"/>
      <c r="L74"/>
    </row>
    <row r="75" spans="1:12" ht="15.75" outlineLevel="1" x14ac:dyDescent="0.25">
      <c r="A75" s="17"/>
      <c r="B75" s="17"/>
      <c r="C75" s="17"/>
      <c r="K75"/>
      <c r="L75"/>
    </row>
    <row r="76" spans="1:12" ht="15.75" outlineLevel="1" x14ac:dyDescent="0.25">
      <c r="A76" s="1"/>
      <c r="K76"/>
      <c r="L76"/>
    </row>
    <row r="77" spans="1:12" ht="18.75" outlineLevel="1" x14ac:dyDescent="0.3">
      <c r="A77" s="18"/>
      <c r="K77"/>
      <c r="L77"/>
    </row>
    <row r="78" spans="1:12" ht="21" customHeight="1" outlineLevel="1" x14ac:dyDescent="0.25">
      <c r="K78"/>
      <c r="L78"/>
    </row>
    <row r="79" spans="1:12" ht="20.25" customHeight="1" outlineLevel="1" x14ac:dyDescent="0.25">
      <c r="K79"/>
      <c r="L79"/>
    </row>
    <row r="80" spans="1:12" outlineLevel="1" x14ac:dyDescent="0.25">
      <c r="K80"/>
      <c r="L80"/>
    </row>
    <row r="81" spans="11:12" ht="15.75" outlineLevel="1" x14ac:dyDescent="0.25">
      <c r="K81" s="16"/>
      <c r="L81" s="16"/>
    </row>
    <row r="82" spans="11:12" ht="15.75" outlineLevel="1" x14ac:dyDescent="0.25">
      <c r="K82" s="16"/>
      <c r="L82" s="16"/>
    </row>
    <row r="83" spans="11:12" ht="15.75" outlineLevel="1" x14ac:dyDescent="0.25">
      <c r="K83" s="16"/>
      <c r="L83" s="16"/>
    </row>
    <row r="84" spans="11:12" outlineLevel="1" x14ac:dyDescent="0.25"/>
    <row r="85" spans="11:12" ht="41.45" customHeight="1" outlineLevel="1" x14ac:dyDescent="0.3">
      <c r="K85" s="29"/>
      <c r="L85" s="27"/>
    </row>
    <row r="93" spans="11:12" ht="19.7" customHeight="1" x14ac:dyDescent="0.25"/>
    <row r="94" spans="11:12" outlineLevel="1" x14ac:dyDescent="0.25"/>
    <row r="95" spans="11:12" outlineLevel="1" x14ac:dyDescent="0.25"/>
    <row r="96" spans="11:12" outlineLevel="1" x14ac:dyDescent="0.25"/>
    <row r="97" spans="14:17" outlineLevel="1" x14ac:dyDescent="0.25"/>
    <row r="98" spans="14:17" outlineLevel="1" x14ac:dyDescent="0.25"/>
    <row r="99" spans="14:17" outlineLevel="1" x14ac:dyDescent="0.25"/>
    <row r="100" spans="14:17" outlineLevel="1" x14ac:dyDescent="0.25">
      <c r="N100" s="4"/>
      <c r="O100" s="4"/>
      <c r="P100" s="4"/>
      <c r="Q100" s="4"/>
    </row>
    <row r="101" spans="14:17" ht="30" customHeight="1" outlineLevel="2" x14ac:dyDescent="0.25">
      <c r="N101" s="5">
        <f t="shared" ref="N101:N106" si="13">H21+I21</f>
        <v>2</v>
      </c>
      <c r="O101" s="5">
        <f>N101*30/70</f>
        <v>0.8571428571428571</v>
      </c>
      <c r="P101" s="3">
        <f>O101*1%</f>
        <v>8.5714285714285719E-3</v>
      </c>
      <c r="Q101" s="3">
        <f>O101*99%</f>
        <v>0.84857142857142853</v>
      </c>
    </row>
    <row r="102" spans="14:17" outlineLevel="2" x14ac:dyDescent="0.25">
      <c r="N102" s="5">
        <f t="shared" si="13"/>
        <v>2</v>
      </c>
      <c r="O102" s="5">
        <f t="shared" ref="O102:O106" si="14">N102*30/70</f>
        <v>0.8571428571428571</v>
      </c>
      <c r="P102" s="3">
        <f t="shared" ref="P102:P106" si="15">O102*1%</f>
        <v>8.5714285714285719E-3</v>
      </c>
      <c r="Q102" s="3">
        <f t="shared" ref="Q102:Q106" si="16">O102*99%</f>
        <v>0.84857142857142853</v>
      </c>
    </row>
    <row r="103" spans="14:17" outlineLevel="2" x14ac:dyDescent="0.25">
      <c r="N103" s="5">
        <f t="shared" si="13"/>
        <v>2</v>
      </c>
      <c r="O103" s="5">
        <f t="shared" si="14"/>
        <v>0.8571428571428571</v>
      </c>
      <c r="P103" s="3">
        <f t="shared" si="15"/>
        <v>8.5714285714285719E-3</v>
      </c>
      <c r="Q103" s="3">
        <f t="shared" si="16"/>
        <v>0.84857142857142853</v>
      </c>
    </row>
    <row r="104" spans="14:17" outlineLevel="2" x14ac:dyDescent="0.25">
      <c r="N104" s="5">
        <f t="shared" si="13"/>
        <v>4</v>
      </c>
      <c r="O104" s="5">
        <f t="shared" si="14"/>
        <v>1.7142857142857142</v>
      </c>
      <c r="P104" s="3">
        <f t="shared" si="15"/>
        <v>1.7142857142857144E-2</v>
      </c>
      <c r="Q104" s="3">
        <f t="shared" si="16"/>
        <v>1.6971428571428571</v>
      </c>
    </row>
    <row r="105" spans="14:17" outlineLevel="2" x14ac:dyDescent="0.25">
      <c r="N105" s="5">
        <f t="shared" si="13"/>
        <v>6</v>
      </c>
      <c r="O105" s="5">
        <f t="shared" si="14"/>
        <v>2.5714285714285716</v>
      </c>
      <c r="P105" s="3">
        <f t="shared" si="15"/>
        <v>2.5714285714285717E-2</v>
      </c>
      <c r="Q105" s="3">
        <f t="shared" si="16"/>
        <v>2.5457142857142858</v>
      </c>
    </row>
    <row r="106" spans="14:17" outlineLevel="2" x14ac:dyDescent="0.25">
      <c r="N106" s="5">
        <f t="shared" si="13"/>
        <v>6</v>
      </c>
      <c r="O106" s="5">
        <f t="shared" si="14"/>
        <v>2.5714285714285716</v>
      </c>
      <c r="P106" s="3">
        <f t="shared" si="15"/>
        <v>2.5714285714285717E-2</v>
      </c>
      <c r="Q106" s="3">
        <f t="shared" si="16"/>
        <v>2.5457142857142858</v>
      </c>
    </row>
    <row r="107" spans="14:17" outlineLevel="2" x14ac:dyDescent="0.25"/>
    <row r="108" spans="14:17" ht="74.25" customHeight="1" outlineLevel="1" x14ac:dyDescent="0.25"/>
    <row r="109" spans="14:17" outlineLevel="1" x14ac:dyDescent="0.25"/>
    <row r="110" spans="14:17" outlineLevel="1" x14ac:dyDescent="0.25"/>
    <row r="111" spans="14:17" outlineLevel="1" x14ac:dyDescent="0.25"/>
    <row r="112" spans="14:17" outlineLevel="1" x14ac:dyDescent="0.25"/>
    <row r="113" outlineLevel="1" x14ac:dyDescent="0.25"/>
    <row r="114" outlineLevel="1" x14ac:dyDescent="0.25"/>
    <row r="115" ht="29.25" customHeight="1" outlineLevel="2" x14ac:dyDescent="0.25"/>
    <row r="116" outlineLevel="2" x14ac:dyDescent="0.25"/>
    <row r="117" outlineLevel="2" x14ac:dyDescent="0.25"/>
    <row r="118" outlineLevel="2" x14ac:dyDescent="0.25"/>
    <row r="119" outlineLevel="2" x14ac:dyDescent="0.25"/>
    <row r="120" outlineLevel="2" x14ac:dyDescent="0.25"/>
    <row r="121" outlineLevel="2" x14ac:dyDescent="0.25"/>
    <row r="122" ht="23.45" customHeight="1" outlineLevel="2" x14ac:dyDescent="0.25"/>
    <row r="123" outlineLevel="2" x14ac:dyDescent="0.25"/>
    <row r="124" outlineLevel="2" x14ac:dyDescent="0.25"/>
    <row r="125" outlineLevel="2" x14ac:dyDescent="0.25"/>
    <row r="126" outlineLevel="2" x14ac:dyDescent="0.25"/>
    <row r="127" outlineLevel="2" x14ac:dyDescent="0.25"/>
    <row r="128" outlineLevel="2" x14ac:dyDescent="0.25"/>
    <row r="129" spans="1:12" ht="78" customHeight="1" outlineLevel="2" x14ac:dyDescent="0.25"/>
    <row r="130" spans="1:12" outlineLevel="2" x14ac:dyDescent="0.25"/>
    <row r="131" spans="1:12" outlineLevel="2" x14ac:dyDescent="0.25"/>
    <row r="132" spans="1:12" outlineLevel="2" x14ac:dyDescent="0.25"/>
    <row r="133" spans="1:12" outlineLevel="2" x14ac:dyDescent="0.25"/>
    <row r="134" spans="1:12" outlineLevel="2" x14ac:dyDescent="0.25"/>
    <row r="135" spans="1:12" ht="84.75" customHeight="1" outlineLevel="2" x14ac:dyDescent="0.25"/>
    <row r="136" spans="1:12" s="6" customFormat="1" ht="16.5" customHeight="1" outlineLevel="2" x14ac:dyDescent="0.25">
      <c r="A136"/>
      <c r="B136"/>
      <c r="C136"/>
      <c r="D136"/>
      <c r="E136"/>
      <c r="F136"/>
      <c r="G136"/>
      <c r="H136" s="8"/>
      <c r="I136" s="12"/>
      <c r="J136" s="12"/>
      <c r="K136" s="12"/>
      <c r="L136" s="12"/>
    </row>
    <row r="137" spans="1:12" s="6" customFormat="1" ht="16.5" customHeight="1" outlineLevel="2" x14ac:dyDescent="0.25">
      <c r="A137"/>
      <c r="B137"/>
      <c r="C137"/>
      <c r="D137"/>
      <c r="E137"/>
      <c r="F137"/>
      <c r="G137"/>
      <c r="H137" s="8"/>
      <c r="I137" s="12"/>
      <c r="J137" s="12"/>
      <c r="K137" s="12"/>
      <c r="L137" s="12"/>
    </row>
    <row r="138" spans="1:12" s="6" customFormat="1" outlineLevel="2" x14ac:dyDescent="0.25">
      <c r="A138"/>
      <c r="B138"/>
      <c r="C138"/>
      <c r="D138"/>
      <c r="E138"/>
      <c r="F138"/>
      <c r="G138"/>
      <c r="H138" s="8"/>
      <c r="I138" s="12"/>
      <c r="J138" s="12"/>
      <c r="K138" s="12"/>
      <c r="L138" s="12"/>
    </row>
    <row r="139" spans="1:12" s="6" customFormat="1" outlineLevel="2" x14ac:dyDescent="0.25">
      <c r="A139"/>
      <c r="B139"/>
      <c r="C139"/>
      <c r="D139"/>
      <c r="E139"/>
      <c r="F139"/>
      <c r="G139"/>
      <c r="H139" s="8"/>
      <c r="I139" s="12"/>
      <c r="J139" s="12"/>
      <c r="K139" s="12"/>
      <c r="L139" s="12"/>
    </row>
    <row r="140" spans="1:12" s="6" customFormat="1" outlineLevel="2" x14ac:dyDescent="0.25">
      <c r="A140"/>
      <c r="B140"/>
      <c r="C140"/>
      <c r="D140"/>
      <c r="E140"/>
      <c r="F140"/>
      <c r="G140"/>
      <c r="H140" s="8"/>
      <c r="I140" s="12"/>
      <c r="J140" s="12"/>
      <c r="K140" s="12"/>
      <c r="L140" s="12"/>
    </row>
    <row r="141" spans="1:12" s="6" customFormat="1" outlineLevel="2" x14ac:dyDescent="0.25">
      <c r="A141"/>
      <c r="B141"/>
      <c r="C141"/>
      <c r="D141"/>
      <c r="E141"/>
      <c r="F141"/>
      <c r="G141"/>
      <c r="H141" s="8"/>
      <c r="I141" s="12"/>
      <c r="J141" s="12"/>
      <c r="K141" s="12"/>
      <c r="L141" s="12"/>
    </row>
    <row r="142" spans="1:12" s="6" customFormat="1" outlineLevel="2" x14ac:dyDescent="0.25">
      <c r="A142"/>
      <c r="B142"/>
      <c r="C142"/>
      <c r="D142"/>
      <c r="E142"/>
      <c r="F142"/>
      <c r="G142"/>
      <c r="H142" s="8"/>
      <c r="I142" s="12"/>
      <c r="J142" s="12"/>
      <c r="K142" s="12"/>
      <c r="L142" s="12"/>
    </row>
    <row r="143" spans="1:12" s="6" customFormat="1" ht="256.5" customHeight="1" outlineLevel="2" x14ac:dyDescent="0.25">
      <c r="A143"/>
      <c r="B143"/>
      <c r="C143"/>
      <c r="D143"/>
      <c r="E143"/>
      <c r="F143"/>
      <c r="G143"/>
      <c r="H143" s="8"/>
      <c r="I143" s="12"/>
      <c r="J143" s="12"/>
      <c r="K143" s="12"/>
      <c r="L143" s="12"/>
    </row>
    <row r="144" spans="1:12" ht="27.75" customHeight="1" outlineLevel="1" x14ac:dyDescent="0.25"/>
    <row r="145" spans="1:14" outlineLevel="1" x14ac:dyDescent="0.25"/>
    <row r="146" spans="1:14" outlineLevel="1" x14ac:dyDescent="0.25"/>
    <row r="147" spans="1:14" outlineLevel="1" x14ac:dyDescent="0.25"/>
    <row r="148" spans="1:14" outlineLevel="1" x14ac:dyDescent="0.25"/>
    <row r="149" spans="1:14" outlineLevel="1" x14ac:dyDescent="0.25"/>
    <row r="150" spans="1:14" ht="30" customHeight="1" outlineLevel="1" x14ac:dyDescent="0.25"/>
    <row r="151" spans="1:14" s="6" customFormat="1" ht="30" customHeight="1" outlineLevel="1" x14ac:dyDescent="0.25">
      <c r="A151"/>
      <c r="B151"/>
      <c r="C151"/>
      <c r="D151"/>
      <c r="E151"/>
      <c r="F151"/>
      <c r="G151"/>
      <c r="H151" s="8"/>
      <c r="I151" s="12"/>
      <c r="J151" s="12"/>
      <c r="K151" s="12"/>
      <c r="L151" s="12"/>
    </row>
    <row r="152" spans="1:14" s="6" customFormat="1" ht="30" customHeight="1" outlineLevel="1" x14ac:dyDescent="0.25">
      <c r="A152"/>
      <c r="B152"/>
      <c r="C152"/>
      <c r="D152"/>
      <c r="E152"/>
      <c r="F152"/>
      <c r="G152"/>
      <c r="H152" s="8"/>
      <c r="I152" s="12"/>
      <c r="J152" s="12"/>
      <c r="K152" s="12"/>
      <c r="L152" s="12"/>
    </row>
    <row r="153" spans="1:14" s="6" customFormat="1" ht="30" customHeight="1" outlineLevel="1" x14ac:dyDescent="0.25">
      <c r="A153"/>
      <c r="B153"/>
      <c r="C153"/>
      <c r="D153"/>
      <c r="E153"/>
      <c r="F153"/>
      <c r="G153"/>
      <c r="H153" s="8"/>
      <c r="I153" s="12"/>
      <c r="J153" s="12"/>
      <c r="K153" s="12"/>
      <c r="L153" s="12"/>
    </row>
    <row r="154" spans="1:14" s="6" customFormat="1" ht="30" customHeight="1" outlineLevel="1" x14ac:dyDescent="0.25">
      <c r="A154"/>
      <c r="B154"/>
      <c r="C154"/>
      <c r="D154"/>
      <c r="E154"/>
      <c r="F154"/>
      <c r="G154"/>
      <c r="H154" s="8"/>
      <c r="I154" s="12"/>
      <c r="J154" s="12"/>
      <c r="K154" s="12"/>
      <c r="L154" s="12"/>
    </row>
    <row r="155" spans="1:14" s="6" customFormat="1" ht="30" customHeight="1" outlineLevel="1" x14ac:dyDescent="0.25">
      <c r="A155"/>
      <c r="B155"/>
      <c r="C155"/>
      <c r="D155"/>
      <c r="E155"/>
      <c r="F155"/>
      <c r="G155"/>
      <c r="H155" s="8"/>
      <c r="I155" s="12"/>
      <c r="J155" s="12"/>
      <c r="K155" s="12"/>
      <c r="L155" s="12"/>
    </row>
    <row r="156" spans="1:14" s="6" customFormat="1" ht="30" customHeight="1" outlineLevel="1" x14ac:dyDescent="0.25">
      <c r="A156"/>
      <c r="B156"/>
      <c r="C156"/>
      <c r="D156"/>
      <c r="E156"/>
      <c r="F156"/>
      <c r="G156"/>
      <c r="H156" s="8"/>
      <c r="I156" s="12"/>
      <c r="J156" s="12"/>
      <c r="K156" s="12"/>
      <c r="L156" s="12"/>
    </row>
    <row r="157" spans="1:14" s="6" customFormat="1" ht="30" customHeight="1" outlineLevel="1" x14ac:dyDescent="0.25">
      <c r="A157"/>
      <c r="B157"/>
      <c r="C157"/>
      <c r="D157"/>
      <c r="E157"/>
      <c r="F157"/>
      <c r="G157"/>
      <c r="H157" s="8"/>
      <c r="I157" s="12"/>
      <c r="J157" s="12"/>
      <c r="K157" s="12"/>
      <c r="L157" s="12"/>
    </row>
    <row r="160" spans="1:14" x14ac:dyDescent="0.25">
      <c r="N160" s="12"/>
    </row>
    <row r="165" ht="16.5" customHeight="1" x14ac:dyDescent="0.25"/>
  </sheetData>
  <mergeCells count="31">
    <mergeCell ref="D9:E10"/>
    <mergeCell ref="C28:E34"/>
    <mergeCell ref="D35:D41"/>
    <mergeCell ref="B42:B55"/>
    <mergeCell ref="B28:B41"/>
    <mergeCell ref="D42:D48"/>
    <mergeCell ref="D49:D55"/>
    <mergeCell ref="C9:C10"/>
    <mergeCell ref="A42:A48"/>
    <mergeCell ref="A49:A55"/>
    <mergeCell ref="A28:A34"/>
    <mergeCell ref="C35:C41"/>
    <mergeCell ref="A35:A41"/>
    <mergeCell ref="C42:C48"/>
    <mergeCell ref="C49:C55"/>
    <mergeCell ref="A59:C60"/>
    <mergeCell ref="H3:K3"/>
    <mergeCell ref="B5:I5"/>
    <mergeCell ref="C21:C27"/>
    <mergeCell ref="D21:D27"/>
    <mergeCell ref="C14:E20"/>
    <mergeCell ref="A13:K13"/>
    <mergeCell ref="A14:A20"/>
    <mergeCell ref="B14:B27"/>
    <mergeCell ref="A21:A27"/>
    <mergeCell ref="D8:J8"/>
    <mergeCell ref="F9:J9"/>
    <mergeCell ref="A8:C8"/>
    <mergeCell ref="A12:K12"/>
    <mergeCell ref="A9:A10"/>
    <mergeCell ref="B9:B10"/>
  </mergeCells>
  <pageMargins left="0.70866141732283461" right="0.70866141732283461" top="0.74803149606299213" bottom="0.74803149606299213" header="0.31496062992125984" footer="0.31496062992125984"/>
  <pageSetup paperSize="9" scale="54" fitToHeight="0" orientation="landscape" r:id="rId1"/>
  <headerFooter differentFirst="1">
    <oddHeader>&amp;C&amp;"Times New Roman,обычный"&amp;P&amp;R&amp;"Times New Roman,обычный"Продолжение приложения №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Кончакова С.В.</dc:creator>
  <cp:lastModifiedBy>RePack by Diakov</cp:lastModifiedBy>
  <cp:lastPrinted>2022-11-23T07:17:54Z</cp:lastPrinted>
  <dcterms:created xsi:type="dcterms:W3CDTF">2019-07-24T12:11:26Z</dcterms:created>
  <dcterms:modified xsi:type="dcterms:W3CDTF">2022-11-23T07:18:01Z</dcterms:modified>
</cp:coreProperties>
</file>